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Elcid\Q'3_2021\"/>
    </mc:Choice>
  </mc:AlternateContent>
  <xr:revisionPtr revIDLastSave="0" documentId="8_{7BFD791F-EEC5-45DE-9A06-C5640188CDD1}" xr6:coauthVersionLast="47" xr6:coauthVersionMax="47" xr10:uidLastSave="{00000000-0000-0000-0000-000000000000}"/>
  <bookViews>
    <workbookView xWindow="-120" yWindow="-120" windowWidth="29040" windowHeight="15840" tabRatio="875" activeTab="6" xr2:uid="{00000000-000D-0000-FFFF-FFFF00000000}"/>
  </bookViews>
  <sheets>
    <sheet name="2" sheetId="24" r:id="rId1"/>
    <sheet name="3-4" sheetId="26" r:id="rId2"/>
    <sheet name="eng5-6 (3M)" sheetId="28" r:id="rId3"/>
    <sheet name="eng7-8 (9M)" sheetId="12" r:id="rId4"/>
    <sheet name="eng9" sheetId="20" r:id="rId5"/>
    <sheet name="eng10" sheetId="21" r:id="rId6"/>
    <sheet name="eng11-13" sheetId="30" r:id="rId7"/>
  </sheets>
  <definedNames>
    <definedName name="_xlnm.Print_Area" localSheetId="1">'3-4'!$A$1:$O$94</definedName>
    <definedName name="_xlnm.Print_Area" localSheetId="6">'eng11-13'!$A$1:$N$160</definedName>
    <definedName name="_xlnm.Print_Area" localSheetId="4">'eng9'!$A$1:$W$35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28" l="1"/>
  <c r="H40" i="28"/>
  <c r="L41" i="24" l="1"/>
  <c r="L104" i="30" l="1"/>
  <c r="H75" i="28"/>
  <c r="J40" i="12" l="1"/>
  <c r="H40" i="12"/>
  <c r="N40" i="12" l="1"/>
  <c r="L40" i="12"/>
  <c r="J135" i="30" l="1"/>
  <c r="S16" i="20" l="1"/>
  <c r="S15" i="20"/>
  <c r="N135" i="30" l="1"/>
  <c r="N104" i="30"/>
  <c r="J104" i="30"/>
  <c r="N17" i="30"/>
  <c r="N46" i="30" s="1"/>
  <c r="N77" i="30" s="1"/>
  <c r="N81" i="30" s="1"/>
  <c r="J17" i="30"/>
  <c r="J46" i="30" s="1"/>
  <c r="J77" i="30" s="1"/>
  <c r="J81" i="30" s="1"/>
  <c r="J137" i="30" s="1"/>
  <c r="J145" i="30" s="1"/>
  <c r="L135" i="30"/>
  <c r="H135" i="30"/>
  <c r="H104" i="30"/>
  <c r="L17" i="30"/>
  <c r="L46" i="30" s="1"/>
  <c r="L77" i="30" s="1"/>
  <c r="L81" i="30" s="1"/>
  <c r="H17" i="30"/>
  <c r="L17" i="21"/>
  <c r="J17" i="21"/>
  <c r="H17" i="21"/>
  <c r="F17" i="21"/>
  <c r="N15" i="21"/>
  <c r="N14" i="21"/>
  <c r="N13" i="21"/>
  <c r="U23" i="20"/>
  <c r="Q23" i="20"/>
  <c r="O23" i="20"/>
  <c r="M23" i="20"/>
  <c r="K23" i="20"/>
  <c r="I23" i="20"/>
  <c r="G23" i="20"/>
  <c r="E23" i="20"/>
  <c r="S21" i="20"/>
  <c r="W21" i="20" s="1"/>
  <c r="W20" i="20"/>
  <c r="S19" i="20"/>
  <c r="W19" i="20" s="1"/>
  <c r="S17" i="20"/>
  <c r="W17" i="20" s="1"/>
  <c r="W16" i="20"/>
  <c r="W15" i="20"/>
  <c r="N15" i="12"/>
  <c r="N24" i="12" s="1"/>
  <c r="N28" i="12" s="1"/>
  <c r="N17" i="21" l="1"/>
  <c r="L137" i="30"/>
  <c r="L145" i="30" s="1"/>
  <c r="H46" i="30"/>
  <c r="H77" i="30" s="1"/>
  <c r="H81" i="30" s="1"/>
  <c r="H137" i="30" s="1"/>
  <c r="H145" i="30" s="1"/>
  <c r="N137" i="30"/>
  <c r="N145" i="30" s="1"/>
  <c r="W23" i="20"/>
  <c r="S23" i="20"/>
  <c r="N15" i="28" l="1"/>
  <c r="N24" i="28" s="1"/>
  <c r="S29" i="20" l="1"/>
  <c r="S28" i="20"/>
  <c r="L40" i="28" l="1"/>
  <c r="N41" i="24" l="1"/>
  <c r="J41" i="24"/>
  <c r="H41" i="24"/>
  <c r="N40" i="28" l="1"/>
  <c r="L15" i="28" l="1"/>
  <c r="L24" i="28" s="1"/>
  <c r="A94" i="28"/>
  <c r="N75" i="28"/>
  <c r="N78" i="28" s="1"/>
  <c r="L75" i="28"/>
  <c r="L78" i="28" s="1"/>
  <c r="J75" i="28"/>
  <c r="J78" i="28" s="1"/>
  <c r="H78" i="28"/>
  <c r="N64" i="28"/>
  <c r="N67" i="28" s="1"/>
  <c r="L64" i="28"/>
  <c r="L67" i="28" s="1"/>
  <c r="J64" i="28"/>
  <c r="J67" i="28" s="1"/>
  <c r="H64" i="28"/>
  <c r="H67" i="28" s="1"/>
  <c r="A50" i="28"/>
  <c r="A47" i="28"/>
  <c r="J15" i="28"/>
  <c r="J24" i="28" s="1"/>
  <c r="H15" i="28"/>
  <c r="H24" i="28" s="1"/>
  <c r="H28" i="28" s="1"/>
  <c r="H36" i="28" l="1"/>
  <c r="H43" i="28" s="1"/>
  <c r="H32" i="28"/>
  <c r="N43" i="28"/>
  <c r="L15" i="12" l="1"/>
  <c r="L24" i="12" s="1"/>
  <c r="J15" i="12"/>
  <c r="J24" i="12" s="1"/>
  <c r="J28" i="12" s="1"/>
  <c r="J36" i="12" s="1"/>
  <c r="J43" i="12" s="1"/>
  <c r="H15" i="12"/>
  <c r="H24" i="12" s="1"/>
  <c r="H28" i="12" s="1"/>
  <c r="H36" i="12" s="1"/>
  <c r="H43" i="12" s="1"/>
  <c r="J32" i="12" l="1"/>
  <c r="A47" i="26"/>
  <c r="A94" i="26"/>
  <c r="O41" i="26" l="1"/>
  <c r="M41" i="26"/>
  <c r="K41" i="26"/>
  <c r="I41" i="26"/>
  <c r="M30" i="26"/>
  <c r="K30" i="26"/>
  <c r="I30" i="26"/>
  <c r="H43" i="24"/>
  <c r="H26" i="24"/>
  <c r="K43" i="26" l="1"/>
  <c r="M43" i="26"/>
  <c r="I43" i="26"/>
  <c r="J64" i="12"/>
  <c r="J67" i="12" s="1"/>
  <c r="O31" i="20" l="1"/>
  <c r="N20" i="21" l="1"/>
  <c r="N21" i="21"/>
  <c r="U31" i="20"/>
  <c r="J75" i="12" l="1"/>
  <c r="S26" i="20" l="1"/>
  <c r="W26" i="20" s="1"/>
  <c r="O30" i="26" l="1"/>
  <c r="O43" i="26" s="1"/>
  <c r="Q31" i="20" l="1"/>
  <c r="W28" i="20"/>
  <c r="W29" i="20"/>
  <c r="S31" i="20" l="1"/>
  <c r="W31" i="20"/>
  <c r="N23" i="21"/>
  <c r="L23" i="21" l="1"/>
  <c r="J23" i="21"/>
  <c r="H23" i="21"/>
  <c r="F23" i="21"/>
  <c r="M31" i="20" l="1"/>
  <c r="K31" i="20"/>
  <c r="I31" i="20"/>
  <c r="G31" i="20"/>
  <c r="E31" i="20"/>
  <c r="A3" i="26" l="1"/>
  <c r="J78" i="12" l="1"/>
  <c r="N75" i="12"/>
  <c r="N78" i="12" s="1"/>
  <c r="N64" i="12"/>
  <c r="N67" i="12" s="1"/>
  <c r="A94" i="12"/>
  <c r="A47" i="12"/>
  <c r="O81" i="26"/>
  <c r="M81" i="26"/>
  <c r="K81" i="26"/>
  <c r="I81" i="26"/>
  <c r="A50" i="26"/>
  <c r="N26" i="24"/>
  <c r="N43" i="24" s="1"/>
  <c r="L26" i="24"/>
  <c r="J26" i="24"/>
  <c r="J43" i="24" s="1"/>
  <c r="L43" i="24" l="1"/>
  <c r="K83" i="26"/>
  <c r="O83" i="26"/>
  <c r="I83" i="26"/>
  <c r="I85" i="26" s="1"/>
  <c r="M83" i="26"/>
  <c r="O85" i="26" l="1"/>
  <c r="K85" i="26"/>
  <c r="M85" i="26"/>
  <c r="H75" i="12" l="1"/>
  <c r="H78" i="12" s="1"/>
  <c r="L75" i="12"/>
  <c r="L78" i="12" s="1"/>
  <c r="L64" i="12"/>
  <c r="L67" i="12" s="1"/>
  <c r="H64" i="12"/>
  <c r="H67" i="12" s="1"/>
  <c r="A50" i="12"/>
  <c r="N43" i="12" l="1"/>
  <c r="J28" i="28"/>
  <c r="J36" i="28" s="1"/>
  <c r="J43" i="28" s="1"/>
  <c r="J32" i="28" l="1"/>
  <c r="N32" i="12" l="1"/>
  <c r="N28" i="28"/>
  <c r="N32" i="28" s="1"/>
  <c r="L28" i="28" l="1"/>
  <c r="L32" i="28" s="1"/>
  <c r="L36" i="28" s="1"/>
  <c r="L43" i="28" s="1"/>
  <c r="H32" i="12"/>
  <c r="L28" i="12"/>
  <c r="L32" i="12" l="1"/>
  <c r="L36" i="12"/>
  <c r="L43" i="12" s="1"/>
</calcChain>
</file>

<file path=xl/sharedStrings.xml><?xml version="1.0" encoding="utf-8"?>
<sst xmlns="http://schemas.openxmlformats.org/spreadsheetml/2006/main" count="569" uniqueCount="273">
  <si>
    <t>Total</t>
  </si>
  <si>
    <t>Cash flows from operating activities</t>
  </si>
  <si>
    <t>Cash flows from investing activities</t>
  </si>
  <si>
    <t>Other non-current assets</t>
  </si>
  <si>
    <t>31 December</t>
  </si>
  <si>
    <t>Consolidated</t>
  </si>
  <si>
    <t>Notes</t>
  </si>
  <si>
    <t>Accrued expenses</t>
  </si>
  <si>
    <t>Share capital</t>
  </si>
  <si>
    <t>Other current liabilities</t>
  </si>
  <si>
    <t>Inventories</t>
  </si>
  <si>
    <t>Adjustments for:</t>
  </si>
  <si>
    <t>Total current assets</t>
  </si>
  <si>
    <t>Non-current assets</t>
  </si>
  <si>
    <t>Total non-current assets</t>
  </si>
  <si>
    <t>Total assets</t>
  </si>
  <si>
    <t>Current liabilities</t>
  </si>
  <si>
    <t>Non-current liabilities</t>
  </si>
  <si>
    <t>Total non-current liabilities</t>
  </si>
  <si>
    <t>Total liabilities</t>
  </si>
  <si>
    <t>Assets</t>
  </si>
  <si>
    <t>Cash and cash equivalents</t>
  </si>
  <si>
    <t>Current assets</t>
  </si>
  <si>
    <t>Interest income</t>
  </si>
  <si>
    <t>Interest received</t>
  </si>
  <si>
    <t>Selling expenses</t>
  </si>
  <si>
    <t>Administrative expenses</t>
  </si>
  <si>
    <t>Employee benefit obligations</t>
  </si>
  <si>
    <t>Authorised share capital</t>
  </si>
  <si>
    <t>Issued and paid-up share capital</t>
  </si>
  <si>
    <t>Non-controlling interests</t>
  </si>
  <si>
    <t>Other current assets</t>
  </si>
  <si>
    <t>Wave Entertainment Public Company Limited</t>
  </si>
  <si>
    <t>Baht</t>
  </si>
  <si>
    <t>Investments in subsidiaries</t>
  </si>
  <si>
    <t xml:space="preserve">Wave Entertainment Public Company Limited </t>
  </si>
  <si>
    <t>Other non-current liabilities</t>
  </si>
  <si>
    <t>Appropriated</t>
  </si>
  <si>
    <t>Other income</t>
  </si>
  <si>
    <t>Owners of the parent</t>
  </si>
  <si>
    <t>Issued and</t>
  </si>
  <si>
    <t>paid-up</t>
  </si>
  <si>
    <t>share capital</t>
  </si>
  <si>
    <t>Attributable to owners of the parent</t>
  </si>
  <si>
    <t>of the parent</t>
  </si>
  <si>
    <t>interests</t>
  </si>
  <si>
    <t>equity</t>
  </si>
  <si>
    <t>Changes in working capital</t>
  </si>
  <si>
    <t>- Inventories</t>
  </si>
  <si>
    <t>- Other current assets</t>
  </si>
  <si>
    <t>- Other non-current assets</t>
  </si>
  <si>
    <t>- Accrued expenses</t>
  </si>
  <si>
    <t>- Other current liabilities</t>
  </si>
  <si>
    <t>Deferred tax assets</t>
  </si>
  <si>
    <t>Trade and other payables</t>
  </si>
  <si>
    <t>for the period</t>
  </si>
  <si>
    <t xml:space="preserve">Depreciation </t>
  </si>
  <si>
    <t>- Trade and other receivables</t>
  </si>
  <si>
    <t>- Trade and other payables</t>
  </si>
  <si>
    <t>Gross profit</t>
  </si>
  <si>
    <t>Share premium</t>
  </si>
  <si>
    <t>Share</t>
  </si>
  <si>
    <t>premium</t>
  </si>
  <si>
    <t>- legal reserve</t>
  </si>
  <si>
    <t>Total equity</t>
  </si>
  <si>
    <t>Finance costs</t>
  </si>
  <si>
    <t>Interest paid</t>
  </si>
  <si>
    <t>Goodwill</t>
  </si>
  <si>
    <t>Unearned revenue</t>
  </si>
  <si>
    <t>Accrued income tax</t>
  </si>
  <si>
    <t>financial institutions</t>
  </si>
  <si>
    <t>- Other non-current liabilities</t>
  </si>
  <si>
    <t>Cash flows from financing activities</t>
  </si>
  <si>
    <t>attributable to:</t>
  </si>
  <si>
    <t>- Unearned revenue</t>
  </si>
  <si>
    <t>Bank overdrafts</t>
  </si>
  <si>
    <t>Other components of equity</t>
  </si>
  <si>
    <t>Deferred tax liabilities</t>
  </si>
  <si>
    <t>Statement of Changes in Equity (Unaudited)</t>
  </si>
  <si>
    <t>Liabilities and equity</t>
  </si>
  <si>
    <t>Equity</t>
  </si>
  <si>
    <t>Total liabilities and equity</t>
  </si>
  <si>
    <t>Appropriated - legal reserve</t>
  </si>
  <si>
    <t>financial information</t>
  </si>
  <si>
    <t>Separate</t>
  </si>
  <si>
    <t>Consolidated financial information</t>
  </si>
  <si>
    <t>Separate financial information</t>
  </si>
  <si>
    <t>Change in parent's</t>
  </si>
  <si>
    <t>interest</t>
  </si>
  <si>
    <t>ownership</t>
  </si>
  <si>
    <t xml:space="preserve"> in subsidiaries</t>
  </si>
  <si>
    <t>Statement of Financial Position</t>
  </si>
  <si>
    <r>
      <t xml:space="preserve">Statement of Financial Position </t>
    </r>
    <r>
      <rPr>
        <sz val="9"/>
        <rFont val="Arial"/>
        <family val="2"/>
      </rPr>
      <t>(Cont’d)</t>
    </r>
  </si>
  <si>
    <t>Statement of Comprehensive Income (Unaudited)</t>
  </si>
  <si>
    <t xml:space="preserve">Significant non-cash transactions </t>
  </si>
  <si>
    <t>Effect of exchange rate changes on translation of</t>
  </si>
  <si>
    <t>Statement of Cash Flows (Unaudited)</t>
  </si>
  <si>
    <t xml:space="preserve">Current portion of long-term borrowings </t>
  </si>
  <si>
    <t>from financial institutions</t>
  </si>
  <si>
    <t>from related parties</t>
  </si>
  <si>
    <t xml:space="preserve">Long-term borrowings from </t>
  </si>
  <si>
    <r>
      <t>Liabilities and equity</t>
    </r>
    <r>
      <rPr>
        <sz val="9"/>
        <rFont val="Arial"/>
        <family val="2"/>
      </rPr>
      <t xml:space="preserve"> (Cont'd)</t>
    </r>
  </si>
  <si>
    <t xml:space="preserve">of par Baht 1 each </t>
  </si>
  <si>
    <t>controlling</t>
  </si>
  <si>
    <t>Non-</t>
  </si>
  <si>
    <t xml:space="preserve"> statements</t>
  </si>
  <si>
    <t>financial</t>
  </si>
  <si>
    <t>Translating</t>
  </si>
  <si>
    <t xml:space="preserve"> comprehensive</t>
  </si>
  <si>
    <t>Share of other</t>
  </si>
  <si>
    <t>(Loss) profit attributable to:</t>
  </si>
  <si>
    <t xml:space="preserve">Total comprehensive (expense) income </t>
  </si>
  <si>
    <t xml:space="preserve">(Loss) earnings per share </t>
  </si>
  <si>
    <t>Provision for impairment withholding tax</t>
  </si>
  <si>
    <t>Net cash generated from (used in) operating activities</t>
  </si>
  <si>
    <t>Short-term borrowings to related parties</t>
  </si>
  <si>
    <r>
      <t xml:space="preserve">Statement of Comprehensive Income (Unaudited) </t>
    </r>
    <r>
      <rPr>
        <sz val="9"/>
        <rFont val="Arial"/>
        <family val="2"/>
      </rPr>
      <t>(Cont'd)</t>
    </r>
  </si>
  <si>
    <t xml:space="preserve">Payable arising from purchases of equipment </t>
  </si>
  <si>
    <t>(Unaudited)</t>
  </si>
  <si>
    <t>(Audited)</t>
  </si>
  <si>
    <r>
      <t xml:space="preserve">Statement of Changes in Equity (Unaudited) </t>
    </r>
    <r>
      <rPr>
        <sz val="9"/>
        <rFont val="Arial"/>
        <family val="2"/>
      </rPr>
      <t>(Cont'd)</t>
    </r>
  </si>
  <si>
    <t>Provision for employee benefit obligations</t>
  </si>
  <si>
    <t>Payable arising from purchases of intangible assets</t>
  </si>
  <si>
    <t>- Employee benefit paid</t>
  </si>
  <si>
    <t>Net profit attributable to parent</t>
  </si>
  <si>
    <t>Net profit attributable to non-controlling interest</t>
  </si>
  <si>
    <t>Cash generated from (used in) operations</t>
  </si>
  <si>
    <t>The notes to the consolidated and separate financial information form an integral part of these financial information.</t>
  </si>
  <si>
    <t>Deposits at bank used as collateral</t>
  </si>
  <si>
    <t>Short-term borrowing from third party</t>
  </si>
  <si>
    <t>Retained earnings (deficits)</t>
  </si>
  <si>
    <t>- Continuing operations</t>
  </si>
  <si>
    <t>for the period from continuing operations</t>
  </si>
  <si>
    <t>The notes to the interim consolidated and separate financial information form an integral part of these interim financial information.</t>
  </si>
  <si>
    <t>owners</t>
  </si>
  <si>
    <t>attributable to</t>
  </si>
  <si>
    <t>Proceed from disposal of property, plants and equipment</t>
  </si>
  <si>
    <t>Dividend paid to non-controlling interests</t>
  </si>
  <si>
    <t>Cash and cash equivalents at the beginning of period</t>
  </si>
  <si>
    <t>Cash and cash equivalents at the end of period</t>
  </si>
  <si>
    <t>Significant non-cash transactions are as follows:</t>
  </si>
  <si>
    <t>Dividends paid by subsidiaries</t>
  </si>
  <si>
    <t>for the period from discontinued operation</t>
  </si>
  <si>
    <t>- Discontinued operation</t>
  </si>
  <si>
    <t>2020</t>
  </si>
  <si>
    <t xml:space="preserve">Financial assets measured at </t>
  </si>
  <si>
    <t>fair value through profit or loss</t>
  </si>
  <si>
    <t xml:space="preserve">Short-term borrowings </t>
  </si>
  <si>
    <t>Current portion of lease liabilities</t>
  </si>
  <si>
    <t>Lease liabilities</t>
  </si>
  <si>
    <t>Disposal of investment in a subsidiary</t>
  </si>
  <si>
    <t>Amortisation of intangible assets</t>
  </si>
  <si>
    <t>Loss from write-off of intangible assets</t>
  </si>
  <si>
    <t>Proceed from disposal investment in an associate</t>
  </si>
  <si>
    <t>Proceed from disposal of intangible assets</t>
  </si>
  <si>
    <t>Purchase of property, plant and equipment</t>
  </si>
  <si>
    <t>Purchase of intangible assets</t>
  </si>
  <si>
    <t xml:space="preserve">(Loss) profit before income tax expense </t>
  </si>
  <si>
    <t>Trade and other receivables</t>
  </si>
  <si>
    <t>Property, plants and equipment</t>
  </si>
  <si>
    <t>Right-of-use assets</t>
  </si>
  <si>
    <t>Intangible assets</t>
  </si>
  <si>
    <t>Total comprehensive income owners of the parent  Continuing operation</t>
  </si>
  <si>
    <t>Total comprehensive income owners of the parent  Discontinuing operation</t>
  </si>
  <si>
    <t>continuing operations</t>
  </si>
  <si>
    <t>Investments in an associate</t>
  </si>
  <si>
    <t>Gain on disposal of intangible assets</t>
  </si>
  <si>
    <t>Total current liabilities</t>
  </si>
  <si>
    <t>Total owners of the parent</t>
  </si>
  <si>
    <t>2021</t>
  </si>
  <si>
    <t xml:space="preserve">(2020: 1,520,842,672 shares)  </t>
  </si>
  <si>
    <t xml:space="preserve">Ordinary share, 785,261,701 shares </t>
  </si>
  <si>
    <t>Opening balance at 1 January 2021</t>
  </si>
  <si>
    <t>Profit from discontinued operations</t>
  </si>
  <si>
    <t>Total comprehensive expense</t>
  </si>
  <si>
    <t>Deposit for investment</t>
  </si>
  <si>
    <t>Other income (loss)</t>
  </si>
  <si>
    <t>Opening balance at 1 January 2020</t>
  </si>
  <si>
    <t xml:space="preserve">(2020: 785,261,701  shares)  </t>
  </si>
  <si>
    <t>Deficits</t>
  </si>
  <si>
    <t>Expected credit loss on financial assets</t>
  </si>
  <si>
    <t>from discontinued operation</t>
  </si>
  <si>
    <t xml:space="preserve">for the period </t>
  </si>
  <si>
    <t>Revenue from sales and services</t>
  </si>
  <si>
    <t>Costs of sales and services</t>
  </si>
  <si>
    <t>(Loss) profit before income tax expense</t>
  </si>
  <si>
    <t>Dividend income</t>
  </si>
  <si>
    <t>Dividend received</t>
  </si>
  <si>
    <t xml:space="preserve">Cash (decrease) increase from disposal </t>
  </si>
  <si>
    <t>Proceeds from issuance of shares</t>
  </si>
  <si>
    <t>-</t>
  </si>
  <si>
    <t>Issue share</t>
  </si>
  <si>
    <t>Issue of shares</t>
  </si>
  <si>
    <t>7.1,7.3</t>
  </si>
  <si>
    <t xml:space="preserve">Ordinary share, 1,415,000,000 shares </t>
  </si>
  <si>
    <t>(Loss) profit for the period</t>
  </si>
  <si>
    <t>Total comprehensive (expense) income</t>
  </si>
  <si>
    <t>Total comprehensive income for the period</t>
  </si>
  <si>
    <t>(Loss) profit for the period from</t>
  </si>
  <si>
    <t>Other comprehensive (expense) income :</t>
  </si>
  <si>
    <t>Net cash used in financing activities</t>
  </si>
  <si>
    <t>Diluted (loss) earnings per share</t>
  </si>
  <si>
    <t>Basic (loss) earnings per share</t>
  </si>
  <si>
    <t xml:space="preserve">Retained earnings (deficits) </t>
  </si>
  <si>
    <r>
      <t xml:space="preserve">Statement of Cash Flows (Unaudited) </t>
    </r>
    <r>
      <rPr>
        <sz val="9"/>
        <rFont val="Arial"/>
        <family val="2"/>
      </rPr>
      <t>(Cont'd)</t>
    </r>
  </si>
  <si>
    <t>Note</t>
  </si>
  <si>
    <t xml:space="preserve">Equity attributable </t>
  </si>
  <si>
    <t>to owners of the parent</t>
  </si>
  <si>
    <t xml:space="preserve"> of associates</t>
  </si>
  <si>
    <t>income (loss)</t>
  </si>
  <si>
    <t>Assets classified as held-for-sale</t>
  </si>
  <si>
    <t>As at 30 September 2021</t>
  </si>
  <si>
    <t>30 September</t>
  </si>
  <si>
    <t>For the three-month period ended 30 September 2021</t>
  </si>
  <si>
    <t>For the nine-month period ended 30 September 2021</t>
  </si>
  <si>
    <t>Closing balance as at 30 September 2020</t>
  </si>
  <si>
    <t>Closing balance as at 30 September 2021</t>
  </si>
  <si>
    <t>Disposal of investment in an associate</t>
  </si>
  <si>
    <t>- from continuing operations</t>
  </si>
  <si>
    <t xml:space="preserve">- from discontinued operation </t>
  </si>
  <si>
    <t xml:space="preserve">Loss from changes in fair value </t>
  </si>
  <si>
    <t>of financial assets</t>
  </si>
  <si>
    <t>Expected credit loss (reversal)</t>
  </si>
  <si>
    <t>Loss on write-off prepaid withholding tax</t>
  </si>
  <si>
    <t>Gain from disposal of investment in a subsidiary</t>
  </si>
  <si>
    <t>Gain on liquidation investment in a subsidiary</t>
  </si>
  <si>
    <t>Gain from disposal of investment in an associate</t>
  </si>
  <si>
    <t>plants and equipment</t>
  </si>
  <si>
    <t xml:space="preserve">Loss from write-off of property, </t>
  </si>
  <si>
    <t>Finance cost</t>
  </si>
  <si>
    <t>Share of profit from associates and joint ventures</t>
  </si>
  <si>
    <r>
      <t xml:space="preserve">Cash flows from operating activities </t>
    </r>
    <r>
      <rPr>
        <sz val="8"/>
        <rFont val="Arial"/>
        <family val="2"/>
      </rPr>
      <t>(Cont'd)</t>
    </r>
  </si>
  <si>
    <t>- Television programmes, concerts, and</t>
  </si>
  <si>
    <t>events production in progress</t>
  </si>
  <si>
    <t>Income tax paid</t>
  </si>
  <si>
    <t>Proceed from disposal of short-term investments</t>
  </si>
  <si>
    <t xml:space="preserve">Payment for financial assets measured at fair value </t>
  </si>
  <si>
    <t>through profit or loss</t>
  </si>
  <si>
    <t>investment in a subsidiary, net of cash disposed of</t>
  </si>
  <si>
    <t xml:space="preserve">Cash decrease from liquidation of investment </t>
  </si>
  <si>
    <t>in a subsidiary</t>
  </si>
  <si>
    <t>Advance payment for investment</t>
  </si>
  <si>
    <t xml:space="preserve">Proceed from short-term borrowings from </t>
  </si>
  <si>
    <t xml:space="preserve">Repayment to short-term borrowings from </t>
  </si>
  <si>
    <t>related parties</t>
  </si>
  <si>
    <t>Proceed from short-term borrowing from a third party</t>
  </si>
  <si>
    <t>Repayment to short-term borrowings from a third party</t>
  </si>
  <si>
    <t xml:space="preserve">Repayment to long-term borrowings from </t>
  </si>
  <si>
    <t>Payment on finance lease liabilities</t>
  </si>
  <si>
    <t xml:space="preserve"> </t>
  </si>
  <si>
    <t>Continuing operations</t>
  </si>
  <si>
    <t>Discontinued operation</t>
  </si>
  <si>
    <t>financial statements</t>
  </si>
  <si>
    <t xml:space="preserve">Classify investment in a subsidiary as financial assets </t>
  </si>
  <si>
    <t>measured at fair value through profit or loss</t>
  </si>
  <si>
    <t>Proceed from short-term borrowings to related parties</t>
  </si>
  <si>
    <t>Payment for short-term borrowings to related parties</t>
  </si>
  <si>
    <t>Depreciation of right-of-use assets</t>
  </si>
  <si>
    <t>Payment for investment in a subsidiary</t>
  </si>
  <si>
    <t>Share of profit from associate</t>
  </si>
  <si>
    <t xml:space="preserve">(Loss) profit for the period </t>
  </si>
  <si>
    <t>Profit for the period</t>
  </si>
  <si>
    <t>Gain from lease modification and reassessments</t>
  </si>
  <si>
    <t>Realised gain from disposal of financial assets</t>
  </si>
  <si>
    <t xml:space="preserve">(Gain) loss on disposal of property, </t>
  </si>
  <si>
    <t>(Gain) loss from write-off of right-of-use assets</t>
  </si>
  <si>
    <t>Net cash generated from (used in) investing activities</t>
  </si>
  <si>
    <t>Net decrease in cash and cash equivalents</t>
  </si>
  <si>
    <t>Other (loss) income</t>
  </si>
  <si>
    <t>Income tax benefit</t>
  </si>
  <si>
    <t xml:space="preserve">of paid-up Baht 1 each </t>
  </si>
  <si>
    <t>Proceeds from bank overdrafts</t>
  </si>
  <si>
    <t>Gain on remeasurement asset held for sale at fair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</si>
</sst>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1" formatCode="_-* #,##0_-;\-* #,##0_-;_-* &quot;-&quot;_-;_-@_-"/>
    <numFmt numFmtId="43" formatCode="_-* #,##0.00_-;\-* #,##0.00_-;_-* &quot;-&quot;??_-;_-@_-"/>
    <numFmt numFmtId="164" formatCode="&quot;£&quot;#,##0.00;\-&quot;£&quot;#,##0.00"/>
    <numFmt numFmtId="165" formatCode="_-&quot;£&quot;* #,##0_-;\-&quot;£&quot;* #,##0_-;_-&quot;£&quot;* &quot;-&quot;_-;_-@_-"/>
    <numFmt numFmtId="166" formatCode="_-&quot;£&quot;* #,##0.00_-;\-&quot;£&quot;* #,##0.00_-;_-&quot;£&quot;* &quot;-&quot;??_-;_-@_-"/>
    <numFmt numFmtId="167" formatCode="_(* #,##0_);_(* \(#,##0\);_(* &quot;-&quot;_);_(@_)"/>
    <numFmt numFmtId="168" formatCode="#,##0;\(#,##0\)"/>
    <numFmt numFmtId="169" formatCode="#,##0;\ \(#,##0\)"/>
    <numFmt numFmtId="170" formatCode="#,##0;\(#,###\)"/>
    <numFmt numFmtId="171" formatCode="#,##0;\(#,##0\);&quot;-&quot;;@"/>
    <numFmt numFmtId="172" formatCode="#,##0.00;\(#,##0.00\);&quot;-&quot;;@"/>
    <numFmt numFmtId="173" formatCode="#,##0.0;\-#,##0.0"/>
    <numFmt numFmtId="174" formatCode="#,##0.0"/>
    <numFmt numFmtId="175" formatCode="#,##0.00;\(#,##0.00\)"/>
    <numFmt numFmtId="176" formatCode="#,##0;\(#,##0\);\-"/>
    <numFmt numFmtId="177" formatCode="#,##0.0;\ \(#,##0.0\)"/>
    <numFmt numFmtId="178" formatCode="_-* #,##0_-;\-* #,##0_-;_-* &quot;-&quot;??_-;_-@_-"/>
    <numFmt numFmtId="179" formatCode="0.0%"/>
    <numFmt numFmtId="180" formatCode="dd\-mmm\-yy_)"/>
    <numFmt numFmtId="181" formatCode="0.00_)"/>
    <numFmt numFmtId="182" formatCode="#,##0.00\ &quot;F&quot;;\-#,##0.00\ &quot;F&quot;"/>
    <numFmt numFmtId="183" formatCode="General_)"/>
    <numFmt numFmtId="184" formatCode="&quot;$&quot;#,##0_);\(&quot;$&quot;#,##0\)"/>
    <numFmt numFmtId="185" formatCode="_(* #,##0.0_);_(* \(#,##0.0\);_(* &quot;-&quot;??_);_(@_)"/>
    <numFmt numFmtId="186" formatCode="0.00_);\(0.00\)"/>
    <numFmt numFmtId="187" formatCode="0.0_);\(0.0\)"/>
    <numFmt numFmtId="188" formatCode="\$#,##0;\(\$#,##0\)"/>
    <numFmt numFmtId="189" formatCode="_-[$€]* #,##0.00_-;\-[$€]* #,##0.00_-;_-[$€]* &quot;-&quot;??_-;_-@_-"/>
    <numFmt numFmtId="190" formatCode="mm/dd/yy"/>
    <numFmt numFmtId="191" formatCode="0_);\(0\)"/>
    <numFmt numFmtId="192" formatCode="&quot;\&quot;#,##0;[Red]&quot;\&quot;\-#,##0"/>
    <numFmt numFmtId="193" formatCode="&quot;\&quot;#,##0.00;[Red]&quot;\&quot;\-#,##0.00"/>
    <numFmt numFmtId="194" formatCode="_(* #,##0_);_(* \(#,##0\);_(* &quot;-&quot;??_);_(@_)"/>
    <numFmt numFmtId="195" formatCode="_(* #,##0.00_);_(* \(#,##0.00\);_(* &quot;-&quot;??_);_(@_)"/>
    <numFmt numFmtId="196" formatCode="#,##0.0000;\(#,##0.0000\);&quot;-&quot;;@"/>
    <numFmt numFmtId="197" formatCode="#,##0.000;\(#,##0.000\);&quot;-&quot;;@"/>
    <numFmt numFmtId="198" formatCode="_-* #,##0.00\ &quot;€&quot;_-;\-* #,##0.00\ &quot;€&quot;_-;_-* &quot;-&quot;??\ &quot;€&quot;_-;_-@_-"/>
    <numFmt numFmtId="199" formatCode="_-* #,##0.00\ _€_-;\-* #,##0.00\ _€_-;_-* &quot;-&quot;??\ _€_-;_-@_-"/>
    <numFmt numFmtId="200" formatCode="\$#,##0.00;\(\$#,##0.00\)"/>
  </numFmts>
  <fonts count="94">
    <font>
      <sz val="10"/>
      <name val="ApFon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name val="ApFont"/>
    </font>
    <font>
      <sz val="14"/>
      <name val="Cordia New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Courier"/>
      <family val="3"/>
    </font>
    <font>
      <sz val="11"/>
      <name val="lr oSVbN"/>
      <family val="3"/>
      <charset val="128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sz val="12"/>
      <name val="Tms Rmn"/>
    </font>
    <font>
      <b/>
      <sz val="10"/>
      <name val="MS Sans Serif"/>
      <family val="2"/>
      <charset val="22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1"/>
      <name val="Calibri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</font>
    <font>
      <sz val="12"/>
      <name val="Arial MT"/>
    </font>
    <font>
      <sz val="11"/>
      <color indexed="52"/>
      <name val="Tahoma"/>
      <family val="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1"/>
      <name val="?? ?????"/>
      <family val="3"/>
      <charset val="128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name val="돋움"/>
      <family val="3"/>
      <charset val="129"/>
    </font>
    <font>
      <sz val="14"/>
      <name val="Cordia New"/>
      <family val="2"/>
      <charset val="222"/>
    </font>
    <font>
      <sz val="11"/>
      <name val="｢ﾛ｢・｢ﾞ????"/>
      <family val="3"/>
      <charset val="128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u/>
      <sz val="10"/>
      <color theme="10"/>
      <name val="Arial Unicode MS"/>
      <family val="2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0"/>
      <name val="Arial"/>
      <family val="2"/>
    </font>
    <font>
      <b/>
      <sz val="9"/>
      <color theme="2"/>
      <name val="Arial"/>
      <family val="2"/>
    </font>
    <font>
      <i/>
      <sz val="8"/>
      <name val="Arial"/>
      <family val="2"/>
    </font>
    <font>
      <sz val="11"/>
      <name val="Calibri"/>
      <family val="2"/>
      <scheme val="minor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  <scheme val="minor"/>
    </font>
    <font>
      <sz val="10"/>
      <name val="Times New Roman"/>
      <family val="1"/>
    </font>
    <font>
      <sz val="15"/>
      <name val="Angsana New"/>
      <family val="1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FAFAFA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781">
    <xf numFmtId="0" fontId="0" fillId="0" borderId="0"/>
    <xf numFmtId="0" fontId="11" fillId="0" borderId="0"/>
    <xf numFmtId="43" fontId="12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>
      <protection locked="0"/>
    </xf>
    <xf numFmtId="0" fontId="15" fillId="0" borderId="0"/>
    <xf numFmtId="0" fontId="14" fillId="0" borderId="0">
      <protection locked="0"/>
    </xf>
    <xf numFmtId="43" fontId="3" fillId="0" borderId="0" applyFont="0" applyFill="0" applyBorder="0" applyAlignment="0" applyProtection="0"/>
    <xf numFmtId="183" fontId="20" fillId="0" borderId="0"/>
    <xf numFmtId="183" fontId="20" fillId="0" borderId="0"/>
    <xf numFmtId="183" fontId="20" fillId="0" borderId="0"/>
    <xf numFmtId="0" fontId="19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2" fillId="33" borderId="0" applyNumberFormat="0" applyBorder="0" applyAlignment="0" applyProtection="0"/>
    <xf numFmtId="0" fontId="68" fillId="9" borderId="0" applyNumberFormat="0" applyBorder="0" applyAlignment="0" applyProtection="0"/>
    <xf numFmtId="0" fontId="22" fillId="34" borderId="0" applyNumberFormat="0" applyBorder="0" applyAlignment="0" applyProtection="0"/>
    <xf numFmtId="0" fontId="68" fillId="13" borderId="0" applyNumberFormat="0" applyBorder="0" applyAlignment="0" applyProtection="0"/>
    <xf numFmtId="0" fontId="22" fillId="35" borderId="0" applyNumberFormat="0" applyBorder="0" applyAlignment="0" applyProtection="0"/>
    <xf numFmtId="0" fontId="68" fillId="17" borderId="0" applyNumberFormat="0" applyBorder="0" applyAlignment="0" applyProtection="0"/>
    <xf numFmtId="0" fontId="22" fillId="36" borderId="0" applyNumberFormat="0" applyBorder="0" applyAlignment="0" applyProtection="0"/>
    <xf numFmtId="0" fontId="68" fillId="21" borderId="0" applyNumberFormat="0" applyBorder="0" applyAlignment="0" applyProtection="0"/>
    <xf numFmtId="0" fontId="22" fillId="38" borderId="0" applyNumberFormat="0" applyBorder="0" applyAlignment="0" applyProtection="0"/>
    <xf numFmtId="0" fontId="68" fillId="25" borderId="0" applyNumberFormat="0" applyBorder="0" applyAlignment="0" applyProtection="0"/>
    <xf numFmtId="0" fontId="22" fillId="39" borderId="0" applyNumberFormat="0" applyBorder="0" applyAlignment="0" applyProtection="0"/>
    <xf numFmtId="0" fontId="68" fillId="29" borderId="0" applyNumberFormat="0" applyBorder="0" applyAlignment="0" applyProtection="0"/>
    <xf numFmtId="0" fontId="22" fillId="40" borderId="0" applyNumberFormat="0" applyBorder="0" applyAlignment="0" applyProtection="0"/>
    <xf numFmtId="0" fontId="68" fillId="10" borderId="0" applyNumberFormat="0" applyBorder="0" applyAlignment="0" applyProtection="0"/>
    <xf numFmtId="0" fontId="22" fillId="32" borderId="0" applyNumberFormat="0" applyBorder="0" applyAlignment="0" applyProtection="0"/>
    <xf numFmtId="0" fontId="68" fillId="14" borderId="0" applyNumberFormat="0" applyBorder="0" applyAlignment="0" applyProtection="0"/>
    <xf numFmtId="0" fontId="22" fillId="42" borderId="0" applyNumberFormat="0" applyBorder="0" applyAlignment="0" applyProtection="0"/>
    <xf numFmtId="0" fontId="68" fillId="18" borderId="0" applyNumberFormat="0" applyBorder="0" applyAlignment="0" applyProtection="0"/>
    <xf numFmtId="0" fontId="22" fillId="36" borderId="0" applyNumberFormat="0" applyBorder="0" applyAlignment="0" applyProtection="0"/>
    <xf numFmtId="0" fontId="68" fillId="22" borderId="0" applyNumberFormat="0" applyBorder="0" applyAlignment="0" applyProtection="0"/>
    <xf numFmtId="0" fontId="22" fillId="40" borderId="0" applyNumberFormat="0" applyBorder="0" applyAlignment="0" applyProtection="0"/>
    <xf numFmtId="0" fontId="68" fillId="26" borderId="0" applyNumberFormat="0" applyBorder="0" applyAlignment="0" applyProtection="0"/>
    <xf numFmtId="0" fontId="22" fillId="44" borderId="0" applyNumberFormat="0" applyBorder="0" applyAlignment="0" applyProtection="0"/>
    <xf numFmtId="0" fontId="68" fillId="30" borderId="0" applyNumberFormat="0" applyBorder="0" applyAlignment="0" applyProtection="0"/>
    <xf numFmtId="0" fontId="23" fillId="45" borderId="0" applyNumberFormat="0" applyBorder="0" applyAlignment="0" applyProtection="0"/>
    <xf numFmtId="0" fontId="69" fillId="11" borderId="0" applyNumberFormat="0" applyBorder="0" applyAlignment="0" applyProtection="0"/>
    <xf numFmtId="0" fontId="23" fillId="32" borderId="0" applyNumberFormat="0" applyBorder="0" applyAlignment="0" applyProtection="0"/>
    <xf numFmtId="0" fontId="69" fillId="15" borderId="0" applyNumberFormat="0" applyBorder="0" applyAlignment="0" applyProtection="0"/>
    <xf numFmtId="0" fontId="23" fillId="42" borderId="0" applyNumberFormat="0" applyBorder="0" applyAlignment="0" applyProtection="0"/>
    <xf numFmtId="0" fontId="69" fillId="19" borderId="0" applyNumberFormat="0" applyBorder="0" applyAlignment="0" applyProtection="0"/>
    <xf numFmtId="0" fontId="23" fillId="46" borderId="0" applyNumberFormat="0" applyBorder="0" applyAlignment="0" applyProtection="0"/>
    <xf numFmtId="0" fontId="69" fillId="23" borderId="0" applyNumberFormat="0" applyBorder="0" applyAlignment="0" applyProtection="0"/>
    <xf numFmtId="0" fontId="23" fillId="47" borderId="0" applyNumberFormat="0" applyBorder="0" applyAlignment="0" applyProtection="0"/>
    <xf numFmtId="0" fontId="69" fillId="27" borderId="0" applyNumberFormat="0" applyBorder="0" applyAlignment="0" applyProtection="0"/>
    <xf numFmtId="0" fontId="23" fillId="48" borderId="0" applyNumberFormat="0" applyBorder="0" applyAlignment="0" applyProtection="0"/>
    <xf numFmtId="0" fontId="69" fillId="31" borderId="0" applyNumberFormat="0" applyBorder="0" applyAlignment="0" applyProtection="0"/>
    <xf numFmtId="9" fontId="16" fillId="0" borderId="0"/>
    <xf numFmtId="0" fontId="23" fillId="49" borderId="0" applyNumberFormat="0" applyBorder="0" applyAlignment="0" applyProtection="0"/>
    <xf numFmtId="0" fontId="69" fillId="8" borderId="0" applyNumberFormat="0" applyBorder="0" applyAlignment="0" applyProtection="0"/>
    <xf numFmtId="0" fontId="23" fillId="50" borderId="0" applyNumberFormat="0" applyBorder="0" applyAlignment="0" applyProtection="0"/>
    <xf numFmtId="0" fontId="69" fillId="12" borderId="0" applyNumberFormat="0" applyBorder="0" applyAlignment="0" applyProtection="0"/>
    <xf numFmtId="0" fontId="23" fillId="51" borderId="0" applyNumberFormat="0" applyBorder="0" applyAlignment="0" applyProtection="0"/>
    <xf numFmtId="0" fontId="69" fillId="16" borderId="0" applyNumberFormat="0" applyBorder="0" applyAlignment="0" applyProtection="0"/>
    <xf numFmtId="0" fontId="23" fillId="46" borderId="0" applyNumberFormat="0" applyBorder="0" applyAlignment="0" applyProtection="0"/>
    <xf numFmtId="0" fontId="69" fillId="20" borderId="0" applyNumberFormat="0" applyBorder="0" applyAlignment="0" applyProtection="0"/>
    <xf numFmtId="0" fontId="23" fillId="47" borderId="0" applyNumberFormat="0" applyBorder="0" applyAlignment="0" applyProtection="0"/>
    <xf numFmtId="0" fontId="69" fillId="24" borderId="0" applyNumberFormat="0" applyBorder="0" applyAlignment="0" applyProtection="0"/>
    <xf numFmtId="0" fontId="23" fillId="41" borderId="0" applyNumberFormat="0" applyBorder="0" applyAlignment="0" applyProtection="0"/>
    <xf numFmtId="0" fontId="69" fillId="28" borderId="0" applyNumberFormat="0" applyBorder="0" applyAlignment="0" applyProtection="0"/>
    <xf numFmtId="0" fontId="24" fillId="34" borderId="0" applyNumberFormat="0" applyBorder="0" applyAlignment="0" applyProtection="0"/>
    <xf numFmtId="0" fontId="70" fillId="3" borderId="0" applyNumberFormat="0" applyBorder="0" applyAlignment="0" applyProtection="0"/>
    <xf numFmtId="0" fontId="25" fillId="0" borderId="0" applyNumberFormat="0" applyFill="0" applyBorder="0" applyAlignment="0" applyProtection="0"/>
    <xf numFmtId="184" fontId="26" fillId="0" borderId="10" applyAlignment="0" applyProtection="0"/>
    <xf numFmtId="0" fontId="19" fillId="0" borderId="0" applyFill="0" applyBorder="0" applyAlignment="0"/>
    <xf numFmtId="185" fontId="19" fillId="0" borderId="0" applyFill="0" applyBorder="0" applyAlignment="0"/>
    <xf numFmtId="0" fontId="19" fillId="0" borderId="0" applyFill="0" applyBorder="0" applyAlignment="0"/>
    <xf numFmtId="0" fontId="19" fillId="0" borderId="0" applyFill="0" applyBorder="0" applyAlignment="0"/>
    <xf numFmtId="186" fontId="19" fillId="0" borderId="0" applyFill="0" applyBorder="0" applyAlignment="0"/>
    <xf numFmtId="0" fontId="19" fillId="0" borderId="0" applyFill="0" applyBorder="0" applyAlignment="0"/>
    <xf numFmtId="187" fontId="19" fillId="0" borderId="0" applyFill="0" applyBorder="0" applyAlignment="0"/>
    <xf numFmtId="185" fontId="19" fillId="0" borderId="0" applyFill="0" applyBorder="0" applyAlignment="0"/>
    <xf numFmtId="0" fontId="27" fillId="52" borderId="11" applyNumberFormat="0" applyAlignment="0" applyProtection="0"/>
    <xf numFmtId="0" fontId="71" fillId="6" borderId="5" applyNumberFormat="0" applyAlignment="0" applyProtection="0"/>
    <xf numFmtId="0" fontId="28" fillId="53" borderId="12" applyNumberFormat="0" applyAlignment="0" applyProtection="0"/>
    <xf numFmtId="0" fontId="72" fillId="7" borderId="8" applyNumberFormat="0" applyAlignment="0" applyProtection="0"/>
    <xf numFmtId="0" fontId="29" fillId="0" borderId="13">
      <alignment horizontal="center"/>
    </xf>
    <xf numFmtId="4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16" fillId="0" borderId="0"/>
    <xf numFmtId="0" fontId="30" fillId="0" borderId="0" applyNumberFormat="0" applyAlignment="0">
      <alignment horizontal="left"/>
    </xf>
    <xf numFmtId="0" fontId="25" fillId="0" borderId="14"/>
    <xf numFmtId="185" fontId="19" fillId="0" borderId="0" applyFont="0" applyFill="0" applyBorder="0" applyAlignment="0" applyProtection="0"/>
    <xf numFmtId="180" fontId="16" fillId="0" borderId="0"/>
    <xf numFmtId="14" fontId="31" fillId="0" borderId="0" applyFill="0" applyBorder="0" applyAlignment="0"/>
    <xf numFmtId="38" fontId="32" fillId="0" borderId="15">
      <alignment vertical="center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9" fontId="16" fillId="0" borderId="0"/>
    <xf numFmtId="0" fontId="19" fillId="0" borderId="0" applyFill="0" applyBorder="0" applyAlignment="0"/>
    <xf numFmtId="185" fontId="19" fillId="0" borderId="0" applyFill="0" applyBorder="0" applyAlignment="0"/>
    <xf numFmtId="0" fontId="19" fillId="0" borderId="0" applyFill="0" applyBorder="0" applyAlignment="0"/>
    <xf numFmtId="187" fontId="19" fillId="0" borderId="0" applyFill="0" applyBorder="0" applyAlignment="0"/>
    <xf numFmtId="185" fontId="19" fillId="0" borderId="0" applyFill="0" applyBorder="0" applyAlignment="0"/>
    <xf numFmtId="0" fontId="33" fillId="0" borderId="0" applyNumberFormat="0" applyAlignment="0">
      <alignment horizontal="left"/>
    </xf>
    <xf numFmtId="0" fontId="34" fillId="0" borderId="14">
      <alignment horizontal="center"/>
    </xf>
    <xf numFmtId="189" fontId="1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6" fillId="35" borderId="0" applyNumberFormat="0" applyBorder="0" applyAlignment="0" applyProtection="0"/>
    <xf numFmtId="0" fontId="75" fillId="2" borderId="0" applyNumberFormat="0" applyBorder="0" applyAlignment="0" applyProtection="0"/>
    <xf numFmtId="38" fontId="4" fillId="54" borderId="0" applyNumberFormat="0" applyBorder="0" applyAlignment="0" applyProtection="0"/>
    <xf numFmtId="38" fontId="4" fillId="54" borderId="0" applyNumberFormat="0" applyBorder="0" applyAlignment="0" applyProtection="0"/>
    <xf numFmtId="0" fontId="37" fillId="0" borderId="16" applyNumberFormat="0" applyAlignment="0" applyProtection="0">
      <alignment horizontal="left" vertical="center"/>
    </xf>
    <xf numFmtId="0" fontId="37" fillId="0" borderId="1">
      <alignment horizontal="left" vertical="center"/>
    </xf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10" fontId="4" fillId="55" borderId="14" applyNumberFormat="0" applyBorder="0" applyAlignment="0" applyProtection="0"/>
    <xf numFmtId="10" fontId="4" fillId="55" borderId="14" applyNumberFormat="0" applyBorder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77" fillId="5" borderId="5" applyNumberFormat="0" applyAlignment="0" applyProtection="0"/>
    <xf numFmtId="0" fontId="77" fillId="5" borderId="5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2" fillId="39" borderId="11" applyNumberFormat="0" applyAlignment="0" applyProtection="0"/>
    <xf numFmtId="0" fontId="43" fillId="0" borderId="0"/>
    <xf numFmtId="0" fontId="19" fillId="0" borderId="0" applyFill="0" applyBorder="0" applyAlignment="0"/>
    <xf numFmtId="185" fontId="19" fillId="0" borderId="0" applyFill="0" applyBorder="0" applyAlignment="0"/>
    <xf numFmtId="0" fontId="19" fillId="0" borderId="0" applyFill="0" applyBorder="0" applyAlignment="0"/>
    <xf numFmtId="187" fontId="19" fillId="0" borderId="0" applyFill="0" applyBorder="0" applyAlignment="0"/>
    <xf numFmtId="185" fontId="19" fillId="0" borderId="0" applyFill="0" applyBorder="0" applyAlignment="0"/>
    <xf numFmtId="0" fontId="44" fillId="0" borderId="20" applyNumberFormat="0" applyFill="0" applyAlignment="0" applyProtection="0"/>
    <xf numFmtId="0" fontId="78" fillId="0" borderId="7" applyNumberFormat="0" applyFill="0" applyAlignment="0" applyProtection="0"/>
    <xf numFmtId="0" fontId="45" fillId="0" borderId="0"/>
    <xf numFmtId="0" fontId="46" fillId="0" borderId="0"/>
    <xf numFmtId="0" fontId="45" fillId="0" borderId="0"/>
    <xf numFmtId="0" fontId="46" fillId="0" borderId="0"/>
    <xf numFmtId="0" fontId="47" fillId="0" borderId="0"/>
    <xf numFmtId="38" fontId="48" fillId="0" borderId="0" applyFont="0" applyFill="0" applyBorder="0" applyAlignment="0" applyProtection="0"/>
    <xf numFmtId="4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43" borderId="0" applyNumberFormat="0" applyBorder="0" applyAlignment="0" applyProtection="0"/>
    <xf numFmtId="0" fontId="79" fillId="4" borderId="0" applyNumberFormat="0" applyBorder="0" applyAlignment="0" applyProtection="0"/>
    <xf numFmtId="37" fontId="17" fillId="0" borderId="0"/>
    <xf numFmtId="0" fontId="45" fillId="0" borderId="0"/>
    <xf numFmtId="0" fontId="46" fillId="0" borderId="0"/>
    <xf numFmtId="0" fontId="46" fillId="0" borderId="0"/>
    <xf numFmtId="181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3" fillId="0" borderId="0"/>
    <xf numFmtId="0" fontId="4" fillId="0" borderId="0"/>
    <xf numFmtId="0" fontId="13" fillId="0" borderId="0"/>
    <xf numFmtId="0" fontId="12" fillId="0" borderId="0"/>
    <xf numFmtId="0" fontId="73" fillId="0" borderId="0"/>
    <xf numFmtId="0" fontId="80" fillId="0" borderId="0"/>
    <xf numFmtId="0" fontId="12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3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8" fillId="0" borderId="0"/>
    <xf numFmtId="0" fontId="68" fillId="0" borderId="0"/>
    <xf numFmtId="0" fontId="15" fillId="0" borderId="0"/>
    <xf numFmtId="0" fontId="15" fillId="0" borderId="0"/>
    <xf numFmtId="0" fontId="68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19" fillId="0" borderId="0"/>
    <xf numFmtId="0" fontId="13" fillId="37" borderId="21" applyNumberFormat="0" applyFont="0" applyAlignment="0" applyProtection="0"/>
    <xf numFmtId="0" fontId="50" fillId="52" borderId="22" applyNumberFormat="0" applyAlignment="0" applyProtection="0"/>
    <xf numFmtId="0" fontId="81" fillId="6" borderId="6" applyNumberFormat="0" applyAlignment="0" applyProtection="0"/>
    <xf numFmtId="40" fontId="51" fillId="56" borderId="0">
      <alignment horizontal="right"/>
    </xf>
    <xf numFmtId="0" fontId="52" fillId="56" borderId="23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8" fillId="0" borderId="24" applyNumberFormat="0" applyBorder="0"/>
    <xf numFmtId="0" fontId="19" fillId="0" borderId="0" applyFill="0" applyBorder="0" applyAlignment="0"/>
    <xf numFmtId="185" fontId="19" fillId="0" borderId="0" applyFill="0" applyBorder="0" applyAlignment="0"/>
    <xf numFmtId="0" fontId="19" fillId="0" borderId="0" applyFill="0" applyBorder="0" applyAlignment="0"/>
    <xf numFmtId="187" fontId="19" fillId="0" borderId="0" applyFill="0" applyBorder="0" applyAlignment="0"/>
    <xf numFmtId="185" fontId="19" fillId="0" borderId="0" applyFill="0" applyBorder="0" applyAlignment="0"/>
    <xf numFmtId="0" fontId="19" fillId="0" borderId="14" applyNumberFormat="0" applyFont="0"/>
    <xf numFmtId="0" fontId="32" fillId="0" borderId="0" applyNumberFormat="0" applyFont="0" applyFill="0" applyBorder="0" applyAlignment="0" applyProtection="0">
      <alignment horizontal="left"/>
    </xf>
    <xf numFmtId="15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6" fillId="0" borderId="25">
      <alignment horizontal="center"/>
    </xf>
    <xf numFmtId="3" fontId="32" fillId="0" borderId="0" applyFont="0" applyFill="0" applyBorder="0" applyAlignment="0" applyProtection="0"/>
    <xf numFmtId="0" fontId="32" fillId="57" borderId="0" applyNumberFormat="0" applyFont="0" applyBorder="0" applyAlignment="0" applyProtection="0"/>
    <xf numFmtId="37" fontId="53" fillId="0" borderId="0"/>
    <xf numFmtId="1" fontId="19" fillId="0" borderId="26" applyNumberFormat="0" applyFill="0" applyAlignment="0" applyProtection="0">
      <alignment horizontal="center" vertical="center"/>
    </xf>
    <xf numFmtId="190" fontId="54" fillId="0" borderId="0" applyNumberFormat="0" applyFill="0" applyBorder="0" applyAlignment="0" applyProtection="0">
      <alignment horizontal="left"/>
    </xf>
    <xf numFmtId="0" fontId="19" fillId="0" borderId="14" applyNumberFormat="0"/>
    <xf numFmtId="0" fontId="55" fillId="0" borderId="27"/>
    <xf numFmtId="0" fontId="19" fillId="58" borderId="0"/>
    <xf numFmtId="0" fontId="19" fillId="0" borderId="0" applyNumberFormat="0" applyFill="0" applyBorder="0" applyAlignment="0" applyProtection="0"/>
    <xf numFmtId="183" fontId="20" fillId="0" borderId="0"/>
    <xf numFmtId="0" fontId="5" fillId="0" borderId="28"/>
    <xf numFmtId="40" fontId="56" fillId="0" borderId="0" applyBorder="0">
      <alignment horizontal="right"/>
    </xf>
    <xf numFmtId="49" fontId="31" fillId="0" borderId="0" applyFill="0" applyBorder="0" applyAlignment="0"/>
    <xf numFmtId="191" fontId="19" fillId="0" borderId="0" applyFill="0" applyBorder="0" applyAlignment="0"/>
    <xf numFmtId="0" fontId="19" fillId="0" borderId="0" applyFill="0" applyBorder="0" applyAlignment="0"/>
    <xf numFmtId="0" fontId="57" fillId="59" borderId="14"/>
    <xf numFmtId="0" fontId="58" fillId="0" borderId="0" applyNumberFormat="0" applyFill="0" applyBorder="0" applyAlignment="0" applyProtection="0"/>
    <xf numFmtId="0" fontId="59" fillId="0" borderId="29" applyNumberFormat="0" applyFill="0" applyAlignment="0" applyProtection="0"/>
    <xf numFmtId="0" fontId="82" fillId="0" borderId="9" applyNumberFormat="0" applyFill="0" applyAlignment="0" applyProtection="0"/>
    <xf numFmtId="178" fontId="4" fillId="0" borderId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8" fontId="61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61" fillId="0" borderId="0" applyFont="0" applyFill="0" applyBorder="0" applyAlignment="0" applyProtection="0"/>
    <xf numFmtId="193" fontId="61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9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/>
    <xf numFmtId="0" fontId="65" fillId="0" borderId="0"/>
    <xf numFmtId="0" fontId="19" fillId="0" borderId="0"/>
    <xf numFmtId="43" fontId="66" fillId="0" borderId="0" applyFont="0" applyFill="0" applyBorder="0" applyAlignment="0" applyProtection="0"/>
    <xf numFmtId="0" fontId="6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9" fillId="0" borderId="0"/>
    <xf numFmtId="195" fontId="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4" fillId="0" borderId="0">
      <protection locked="0"/>
    </xf>
    <xf numFmtId="0" fontId="19" fillId="0" borderId="0"/>
    <xf numFmtId="9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1" fillId="0" borderId="0"/>
    <xf numFmtId="0" fontId="14" fillId="0" borderId="0"/>
    <xf numFmtId="0" fontId="89" fillId="0" borderId="0" applyNumberFormat="0" applyFill="0" applyBorder="0" applyAlignment="0">
      <alignment vertical="top"/>
      <protection locked="0"/>
    </xf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1" fillId="0" borderId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0" fillId="0" borderId="30" applyNumberFormat="0" applyFill="0" applyAlignment="0">
      <alignment wrapText="1"/>
      <protection locked="0"/>
    </xf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43" fontId="80" fillId="0" borderId="0" applyFont="0" applyFill="0" applyBorder="0" applyAlignment="0" applyProtection="0"/>
    <xf numFmtId="0" fontId="1" fillId="0" borderId="0"/>
    <xf numFmtId="0" fontId="14" fillId="0" borderId="0"/>
    <xf numFmtId="0" fontId="90" fillId="0" borderId="30" applyNumberFormat="0" applyFill="0" applyAlignment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91" fillId="0" borderId="0"/>
    <xf numFmtId="0" fontId="80" fillId="0" borderId="0"/>
    <xf numFmtId="43" fontId="8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87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0" fontId="19" fillId="0" borderId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4" fillId="0" borderId="0">
      <protection locked="0"/>
    </xf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80" fillId="0" borderId="0"/>
    <xf numFmtId="43" fontId="80" fillId="0" borderId="0" applyFont="0" applyFill="0" applyBorder="0" applyAlignment="0" applyProtection="0"/>
    <xf numFmtId="0" fontId="87" fillId="0" borderId="0"/>
    <xf numFmtId="43" fontId="8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92" fillId="0" borderId="0"/>
    <xf numFmtId="200" fontId="92" fillId="0" borderId="0"/>
    <xf numFmtId="188" fontId="92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8" fillId="0" borderId="0"/>
    <xf numFmtId="37" fontId="9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9" fillId="0" borderId="0"/>
    <xf numFmtId="0" fontId="19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6" fontId="12" fillId="0" borderId="0" applyFont="0" applyFill="0" applyBorder="0" applyAlignment="0" applyProtection="0"/>
    <xf numFmtId="0" fontId="12" fillId="0" borderId="0"/>
    <xf numFmtId="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1" fillId="0" borderId="0"/>
    <xf numFmtId="43" fontId="8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1" fillId="0" borderId="0" applyFont="0" applyFill="0" applyBorder="0" applyAlignment="0" applyProtection="0"/>
  </cellStyleXfs>
  <cellXfs count="381">
    <xf numFmtId="0" fontId="0" fillId="0" borderId="0" xfId="0"/>
    <xf numFmtId="37" fontId="5" fillId="0" borderId="0" xfId="0" applyNumberFormat="1" applyFont="1" applyFill="1" applyAlignment="1">
      <alignment horizontal="left" vertical="center"/>
    </xf>
    <xf numFmtId="37" fontId="5" fillId="0" borderId="2" xfId="0" applyNumberFormat="1" applyFont="1" applyFill="1" applyBorder="1" applyAlignment="1">
      <alignment horizontal="left" vertical="center"/>
    </xf>
    <xf numFmtId="37" fontId="6" fillId="0" borderId="2" xfId="0" applyNumberFormat="1" applyFont="1" applyFill="1" applyBorder="1" applyAlignment="1">
      <alignment horizontal="center" vertical="center"/>
    </xf>
    <xf numFmtId="171" fontId="5" fillId="0" borderId="2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Alignment="1">
      <alignment vertical="center"/>
    </xf>
    <xf numFmtId="171" fontId="6" fillId="0" borderId="0" xfId="0" applyNumberFormat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>
      <alignment horizontal="center" vertical="center"/>
    </xf>
    <xf numFmtId="169" fontId="6" fillId="0" borderId="0" xfId="0" applyNumberFormat="1" applyFont="1" applyFill="1" applyAlignment="1">
      <alignment horizontal="center" vertical="center"/>
    </xf>
    <xf numFmtId="169" fontId="6" fillId="0" borderId="0" xfId="0" applyNumberFormat="1" applyFont="1" applyFill="1" applyAlignment="1">
      <alignment horizontal="left" vertical="center"/>
    </xf>
    <xf numFmtId="169" fontId="6" fillId="0" borderId="0" xfId="0" applyNumberFormat="1" applyFont="1" applyFill="1" applyAlignment="1">
      <alignment horizontal="centerContinuous" vertical="center"/>
    </xf>
    <xf numFmtId="37" fontId="6" fillId="0" borderId="0" xfId="0" applyNumberFormat="1" applyFont="1" applyFill="1" applyAlignment="1">
      <alignment horizontal="centerContinuous" vertical="center"/>
    </xf>
    <xf numFmtId="169" fontId="5" fillId="0" borderId="0" xfId="0" applyNumberFormat="1" applyFont="1" applyFill="1" applyAlignment="1">
      <alignment horizontal="left" vertical="center"/>
    </xf>
    <xf numFmtId="169" fontId="6" fillId="0" borderId="2" xfId="0" applyNumberFormat="1" applyFont="1" applyFill="1" applyBorder="1" applyAlignment="1">
      <alignment horizontal="center" vertical="center"/>
    </xf>
    <xf numFmtId="169" fontId="6" fillId="0" borderId="2" xfId="0" applyNumberFormat="1" applyFont="1" applyFill="1" applyBorder="1" applyAlignment="1">
      <alignment horizontal="left" vertical="center"/>
    </xf>
    <xf numFmtId="169" fontId="6" fillId="0" borderId="2" xfId="0" applyNumberFormat="1" applyFont="1" applyFill="1" applyBorder="1" applyAlignment="1">
      <alignment horizontal="centerContinuous" vertical="center"/>
    </xf>
    <xf numFmtId="37" fontId="6" fillId="0" borderId="2" xfId="0" applyNumberFormat="1" applyFont="1" applyFill="1" applyBorder="1" applyAlignment="1">
      <alignment horizontal="centerContinuous" vertical="center"/>
    </xf>
    <xf numFmtId="37" fontId="7" fillId="0" borderId="0" xfId="0" applyNumberFormat="1" applyFont="1" applyFill="1" applyAlignment="1">
      <alignment horizontal="centerContinuous" vertical="center"/>
    </xf>
    <xf numFmtId="37" fontId="7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169" fontId="5" fillId="0" borderId="0" xfId="0" applyNumberFormat="1" applyFont="1" applyFill="1" applyBorder="1" applyAlignment="1">
      <alignment horizontal="center" vertical="center" wrapText="1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vertical="center"/>
    </xf>
    <xf numFmtId="169" fontId="5" fillId="0" borderId="0" xfId="0" applyNumberFormat="1" applyFont="1" applyFill="1" applyAlignment="1">
      <alignment horizontal="right" vertical="center"/>
    </xf>
    <xf numFmtId="169" fontId="5" fillId="0" borderId="0" xfId="0" applyNumberFormat="1" applyFont="1" applyFill="1" applyAlignment="1">
      <alignment horizontal="center" vertical="center" wrapText="1"/>
    </xf>
    <xf numFmtId="169" fontId="5" fillId="0" borderId="0" xfId="0" applyNumberFormat="1" applyFont="1" applyFill="1" applyAlignment="1">
      <alignment horizontal="right" vertical="center" wrapText="1"/>
    </xf>
    <xf numFmtId="37" fontId="5" fillId="0" borderId="0" xfId="0" applyNumberFormat="1" applyFont="1" applyFill="1" applyAlignment="1">
      <alignment horizontal="right" vertical="center" wrapText="1"/>
    </xf>
    <xf numFmtId="37" fontId="5" fillId="0" borderId="0" xfId="0" quotePrefix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169" fontId="5" fillId="0" borderId="2" xfId="0" applyNumberFormat="1" applyFont="1" applyFill="1" applyBorder="1" applyAlignment="1">
      <alignment horizontal="right" vertical="center" wrapText="1"/>
    </xf>
    <xf numFmtId="37" fontId="5" fillId="0" borderId="0" xfId="0" applyNumberFormat="1" applyFont="1" applyFill="1" applyAlignment="1">
      <alignment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right" vertical="center"/>
    </xf>
    <xf numFmtId="37" fontId="9" fillId="0" borderId="0" xfId="0" applyNumberFormat="1" applyFont="1" applyFill="1" applyBorder="1" applyAlignment="1">
      <alignment horizontal="center" vertical="center" wrapText="1"/>
    </xf>
    <xf numFmtId="37" fontId="9" fillId="0" borderId="0" xfId="0" applyNumberFormat="1" applyFont="1" applyFill="1" applyAlignment="1">
      <alignment horizontal="center" vertical="center" wrapText="1"/>
    </xf>
    <xf numFmtId="37" fontId="4" fillId="0" borderId="0" xfId="0" applyNumberFormat="1" applyFont="1" applyFill="1" applyAlignment="1">
      <alignment vertical="center"/>
    </xf>
    <xf numFmtId="37" fontId="9" fillId="0" borderId="0" xfId="0" applyNumberFormat="1" applyFont="1" applyFill="1" applyAlignment="1">
      <alignment vertical="center"/>
    </xf>
    <xf numFmtId="169" fontId="4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72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171" fontId="6" fillId="0" borderId="0" xfId="0" applyNumberFormat="1" applyFont="1" applyFill="1" applyAlignment="1">
      <alignment horizontal="centerContinuous" vertical="center"/>
    </xf>
    <xf numFmtId="168" fontId="6" fillId="0" borderId="0" xfId="0" applyNumberFormat="1" applyFont="1" applyFill="1" applyAlignment="1">
      <alignment horizontal="centerContinuous" vertical="center"/>
    </xf>
    <xf numFmtId="171" fontId="6" fillId="0" borderId="2" xfId="0" applyNumberFormat="1" applyFont="1" applyFill="1" applyBorder="1" applyAlignment="1">
      <alignment horizontal="centerContinuous" vertical="center"/>
    </xf>
    <xf numFmtId="168" fontId="6" fillId="0" borderId="2" xfId="0" applyNumberFormat="1" applyFont="1" applyFill="1" applyBorder="1" applyAlignment="1">
      <alignment horizontal="centerContinuous" vertical="center"/>
    </xf>
    <xf numFmtId="3" fontId="5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Continuous" vertical="center"/>
    </xf>
    <xf numFmtId="168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" vertical="center"/>
    </xf>
    <xf numFmtId="171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71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71" fontId="6" fillId="0" borderId="0" xfId="0" applyNumberFormat="1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Continuous" vertical="center"/>
    </xf>
    <xf numFmtId="9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horizontal="right" vertical="center"/>
    </xf>
    <xf numFmtId="171" fontId="9" fillId="0" borderId="0" xfId="0" applyNumberFormat="1" applyFont="1" applyFill="1" applyBorder="1" applyAlignment="1">
      <alignment horizontal="center" vertical="center"/>
    </xf>
    <xf numFmtId="171" fontId="4" fillId="0" borderId="0" xfId="0" applyNumberFormat="1" applyFont="1" applyFill="1" applyAlignment="1">
      <alignment horizontal="center" vertical="center"/>
    </xf>
    <xf numFmtId="171" fontId="9" fillId="0" borderId="0" xfId="0" applyNumberFormat="1" applyFont="1" applyFill="1" applyAlignment="1">
      <alignment horizontal="right" vertical="center"/>
    </xf>
    <xf numFmtId="171" fontId="9" fillId="0" borderId="0" xfId="0" applyNumberFormat="1" applyFont="1" applyFill="1" applyBorder="1" applyAlignment="1">
      <alignment horizontal="right" vertical="center" wrapText="1"/>
    </xf>
    <xf numFmtId="171" fontId="9" fillId="0" borderId="0" xfId="0" applyNumberFormat="1" applyFont="1" applyFill="1" applyBorder="1" applyAlignment="1">
      <alignment horizontal="right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9" fillId="0" borderId="0" xfId="0" applyNumberFormat="1" applyFont="1" applyFill="1" applyAlignment="1">
      <alignment horizontal="right" vertical="center" wrapText="1"/>
    </xf>
    <xf numFmtId="171" fontId="9" fillId="0" borderId="0" xfId="0" quotePrefix="1" applyNumberFormat="1" applyFont="1" applyFill="1" applyBorder="1" applyAlignment="1">
      <alignment horizontal="right" vertical="center"/>
    </xf>
    <xf numFmtId="171" fontId="9" fillId="0" borderId="2" xfId="0" applyNumberFormat="1" applyFont="1" applyFill="1" applyBorder="1" applyAlignment="1">
      <alignment horizontal="right" vertical="center" wrapText="1"/>
    </xf>
    <xf numFmtId="171" fontId="4" fillId="0" borderId="0" xfId="0" applyNumberFormat="1" applyFont="1" applyFill="1" applyAlignment="1">
      <alignment vertical="center"/>
    </xf>
    <xf numFmtId="171" fontId="4" fillId="0" borderId="0" xfId="0" applyNumberFormat="1" applyFont="1" applyFill="1" applyBorder="1" applyAlignment="1">
      <alignment vertical="center"/>
    </xf>
    <xf numFmtId="171" fontId="4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 applyFill="1" applyBorder="1" applyAlignment="1">
      <alignment vertical="center"/>
    </xf>
    <xf numFmtId="171" fontId="6" fillId="0" borderId="0" xfId="0" applyNumberFormat="1" applyFont="1" applyFill="1" applyAlignment="1">
      <alignment horizontal="center" vertical="center"/>
    </xf>
    <xf numFmtId="175" fontId="6" fillId="0" borderId="0" xfId="0" applyNumberFormat="1" applyFont="1" applyFill="1" applyAlignment="1">
      <alignment horizontal="right" vertical="center"/>
    </xf>
    <xf numFmtId="175" fontId="6" fillId="0" borderId="0" xfId="0" applyNumberFormat="1" applyFont="1" applyFill="1" applyAlignment="1">
      <alignment vertical="center"/>
    </xf>
    <xf numFmtId="3" fontId="6" fillId="0" borderId="0" xfId="0" quotePrefix="1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168" fontId="6" fillId="0" borderId="2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right" vertical="center"/>
    </xf>
    <xf numFmtId="4" fontId="6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horizontal="center" vertical="center"/>
    </xf>
    <xf numFmtId="176" fontId="6" fillId="0" borderId="3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37" fontId="4" fillId="0" borderId="0" xfId="0" applyNumberFormat="1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right" vertical="center"/>
    </xf>
    <xf numFmtId="37" fontId="6" fillId="0" borderId="2" xfId="0" applyNumberFormat="1" applyFont="1" applyFill="1" applyBorder="1" applyAlignment="1">
      <alignment vertical="center"/>
    </xf>
    <xf numFmtId="171" fontId="5" fillId="0" borderId="0" xfId="0" quotePrefix="1" applyNumberFormat="1" applyFont="1" applyFill="1" applyBorder="1" applyAlignment="1">
      <alignment horizontal="right" vertical="center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37" fontId="5" fillId="0" borderId="0" xfId="0" applyNumberFormat="1" applyFont="1" applyFill="1" applyBorder="1" applyAlignment="1">
      <alignment horizontal="left" vertical="center"/>
    </xf>
    <xf numFmtId="171" fontId="6" fillId="0" borderId="2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horizontal="centerContinuous" vertical="center"/>
    </xf>
    <xf numFmtId="168" fontId="5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6" fillId="0" borderId="0" xfId="0" quotePrefix="1" applyFont="1" applyFill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37" fontId="6" fillId="0" borderId="0" xfId="0" applyNumberFormat="1" applyFont="1" applyFill="1" applyAlignment="1">
      <alignment horizontal="left" vertical="center"/>
    </xf>
    <xf numFmtId="37" fontId="10" fillId="0" borderId="0" xfId="0" applyNumberFormat="1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37" fontId="6" fillId="0" borderId="4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37" fontId="6" fillId="0" borderId="2" xfId="0" applyNumberFormat="1" applyFont="1" applyFill="1" applyBorder="1" applyAlignment="1">
      <alignment horizontal="left" vertical="center"/>
    </xf>
    <xf numFmtId="37" fontId="7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top"/>
    </xf>
    <xf numFmtId="171" fontId="6" fillId="0" borderId="0" xfId="0" applyNumberFormat="1" applyFont="1" applyFill="1" applyBorder="1" applyAlignment="1">
      <alignment horizontal="right" vertical="top"/>
    </xf>
    <xf numFmtId="171" fontId="6" fillId="0" borderId="2" xfId="0" applyNumberFormat="1" applyFont="1" applyFill="1" applyBorder="1" applyAlignment="1">
      <alignment horizontal="right" vertical="top"/>
    </xf>
    <xf numFmtId="171" fontId="6" fillId="0" borderId="0" xfId="0" applyNumberFormat="1" applyFont="1" applyFill="1" applyBorder="1" applyAlignment="1">
      <alignment vertical="center"/>
    </xf>
    <xf numFmtId="170" fontId="6" fillId="0" borderId="2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vertical="top"/>
    </xf>
    <xf numFmtId="170" fontId="6" fillId="0" borderId="0" xfId="0" applyNumberFormat="1" applyFont="1" applyFill="1" applyBorder="1" applyAlignment="1">
      <alignment horizontal="right" vertical="center"/>
    </xf>
    <xf numFmtId="37" fontId="6" fillId="0" borderId="0" xfId="0" quotePrefix="1" applyNumberFormat="1" applyFont="1" applyFill="1" applyBorder="1" applyAlignment="1">
      <alignment horizontal="left" vertical="center"/>
    </xf>
    <xf numFmtId="171" fontId="6" fillId="0" borderId="3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84" fillId="0" borderId="0" xfId="0" applyFont="1" applyFill="1" applyBorder="1" applyAlignment="1">
      <alignment horizontal="left"/>
    </xf>
    <xf numFmtId="37" fontId="85" fillId="0" borderId="0" xfId="0" applyNumberFormat="1" applyFont="1" applyFill="1" applyBorder="1" applyAlignment="1">
      <alignment vertical="center"/>
    </xf>
    <xf numFmtId="171" fontId="6" fillId="0" borderId="0" xfId="3" applyNumberFormat="1" applyFont="1" applyAlignment="1">
      <alignment horizontal="right" vertical="center"/>
    </xf>
    <xf numFmtId="194" fontId="6" fillId="0" borderId="0" xfId="91" applyNumberFormat="1" applyFont="1" applyFill="1" applyBorder="1" applyAlignment="1">
      <alignment horizontal="right" vertical="center"/>
    </xf>
    <xf numFmtId="194" fontId="6" fillId="0" borderId="4" xfId="91" applyNumberFormat="1" applyFont="1" applyFill="1" applyBorder="1" applyAlignment="1">
      <alignment horizontal="right" vertical="center"/>
    </xf>
    <xf numFmtId="171" fontId="6" fillId="0" borderId="4" xfId="3" applyNumberFormat="1" applyFont="1" applyBorder="1" applyAlignment="1">
      <alignment horizontal="right" vertical="center"/>
    </xf>
    <xf numFmtId="3" fontId="6" fillId="0" borderId="0" xfId="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vertical="center"/>
    </xf>
    <xf numFmtId="3" fontId="6" fillId="0" borderId="0" xfId="490" applyNumberFormat="1" applyFont="1" applyAlignment="1">
      <alignment vertical="center"/>
    </xf>
    <xf numFmtId="3" fontId="6" fillId="0" borderId="4" xfId="91" applyNumberFormat="1" applyFont="1" applyFill="1" applyBorder="1" applyAlignment="1">
      <alignment horizontal="right" vertical="center"/>
    </xf>
    <xf numFmtId="3" fontId="6" fillId="0" borderId="0" xfId="490" applyNumberFormat="1" applyFont="1" applyAlignment="1">
      <alignment horizontal="right" vertical="center"/>
    </xf>
    <xf numFmtId="3" fontId="6" fillId="0" borderId="0" xfId="91" applyNumberFormat="1" applyFont="1" applyFill="1" applyBorder="1" applyAlignment="1">
      <alignment horizontal="center" vertical="center"/>
    </xf>
    <xf numFmtId="170" fontId="5" fillId="0" borderId="0" xfId="0" quotePrefix="1" applyNumberFormat="1" applyFont="1" applyAlignment="1">
      <alignment horizontal="right" vertical="center"/>
    </xf>
    <xf numFmtId="170" fontId="6" fillId="0" borderId="0" xfId="0" applyNumberFormat="1" applyFont="1" applyAlignment="1">
      <alignment horizontal="centerContinuous" vertical="center"/>
    </xf>
    <xf numFmtId="3" fontId="6" fillId="0" borderId="0" xfId="91" applyNumberFormat="1" applyFont="1" applyFill="1" applyBorder="1" applyAlignment="1">
      <alignment horizontal="right" vertical="top"/>
    </xf>
    <xf numFmtId="171" fontId="6" fillId="0" borderId="0" xfId="491" applyNumberFormat="1" applyFont="1" applyFill="1" applyBorder="1" applyAlignment="1">
      <alignment horizontal="right" vertical="top"/>
    </xf>
    <xf numFmtId="171" fontId="6" fillId="0" borderId="4" xfId="491" applyNumberFormat="1" applyFont="1" applyFill="1" applyBorder="1" applyAlignment="1">
      <alignment horizontal="right" vertical="top"/>
    </xf>
    <xf numFmtId="170" fontId="6" fillId="0" borderId="0" xfId="0" applyNumberFormat="1" applyFont="1" applyAlignment="1">
      <alignment horizontal="right" vertical="center"/>
    </xf>
    <xf numFmtId="171" fontId="6" fillId="0" borderId="0" xfId="491" applyNumberFormat="1" applyFont="1" applyFill="1" applyBorder="1" applyAlignment="1">
      <alignment horizontal="right" vertical="center"/>
    </xf>
    <xf numFmtId="171" fontId="6" fillId="0" borderId="4" xfId="4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vertical="top"/>
    </xf>
    <xf numFmtId="171" fontId="6" fillId="0" borderId="4" xfId="0" applyNumberFormat="1" applyFont="1" applyBorder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171" fontId="6" fillId="0" borderId="4" xfId="91" applyNumberFormat="1" applyFont="1" applyFill="1" applyBorder="1" applyAlignment="1">
      <alignment horizontal="right" vertical="center"/>
    </xf>
    <xf numFmtId="3" fontId="6" fillId="0" borderId="0" xfId="91" applyNumberFormat="1" applyFont="1" applyFill="1" applyBorder="1" applyAlignment="1">
      <alignment horizontal="right"/>
    </xf>
    <xf numFmtId="172" fontId="6" fillId="0" borderId="0" xfId="0" applyNumberFormat="1" applyFont="1" applyAlignment="1">
      <alignment horizontal="right" vertical="center"/>
    </xf>
    <xf numFmtId="171" fontId="6" fillId="0" borderId="2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horizontal="center" vertical="center" wrapText="1"/>
    </xf>
    <xf numFmtId="171" fontId="6" fillId="0" borderId="0" xfId="3" applyNumberFormat="1" applyFont="1" applyFill="1" applyAlignment="1">
      <alignment horizontal="right" vertical="center"/>
    </xf>
    <xf numFmtId="168" fontId="6" fillId="0" borderId="0" xfId="490" applyNumberFormat="1" applyFont="1" applyFill="1" applyAlignment="1">
      <alignment vertical="center"/>
    </xf>
    <xf numFmtId="178" fontId="6" fillId="0" borderId="0" xfId="2" applyNumberFormat="1" applyFont="1" applyFill="1" applyBorder="1" applyAlignment="1">
      <alignment horizontal="right" vertical="center"/>
    </xf>
    <xf numFmtId="3" fontId="6" fillId="0" borderId="0" xfId="490" applyNumberFormat="1" applyFont="1" applyFill="1" applyAlignment="1">
      <alignment horizontal="right" vertical="center"/>
    </xf>
    <xf numFmtId="170" fontId="5" fillId="0" borderId="0" xfId="0" quotePrefix="1" applyNumberFormat="1" applyFont="1" applyFill="1" applyAlignment="1">
      <alignment horizontal="right" vertical="center"/>
    </xf>
    <xf numFmtId="170" fontId="6" fillId="0" borderId="0" xfId="0" applyNumberFormat="1" applyFont="1" applyFill="1" applyAlignment="1">
      <alignment horizontal="right" vertical="center"/>
    </xf>
    <xf numFmtId="170" fontId="6" fillId="0" borderId="4" xfId="0" applyNumberFormat="1" applyFont="1" applyFill="1" applyBorder="1" applyAlignment="1">
      <alignment horizontal="right" vertical="center"/>
    </xf>
    <xf numFmtId="171" fontId="6" fillId="0" borderId="4" xfId="0" applyNumberFormat="1" applyFont="1" applyFill="1" applyBorder="1" applyAlignment="1">
      <alignment horizontal="right" vertical="center"/>
    </xf>
    <xf numFmtId="172" fontId="6" fillId="0" borderId="0" xfId="0" applyNumberFormat="1" applyFont="1" applyFill="1" applyAlignment="1">
      <alignment horizontal="right" vertical="center"/>
    </xf>
    <xf numFmtId="178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Alignment="1">
      <alignment vertical="center"/>
    </xf>
    <xf numFmtId="37" fontId="6" fillId="0" borderId="0" xfId="0" applyNumberFormat="1" applyFont="1" applyAlignment="1">
      <alignment horizontal="left" vertical="center"/>
    </xf>
    <xf numFmtId="171" fontId="6" fillId="0" borderId="0" xfId="0" applyNumberFormat="1" applyFont="1" applyFill="1" applyAlignment="1">
      <alignment horizontal="left" vertical="center"/>
    </xf>
    <xf numFmtId="171" fontId="5" fillId="0" borderId="0" xfId="0" applyNumberFormat="1" applyFont="1" applyFill="1" applyAlignment="1">
      <alignment horizontal="left" vertical="center"/>
    </xf>
    <xf numFmtId="171" fontId="6" fillId="0" borderId="2" xfId="0" applyNumberFormat="1" applyFont="1" applyFill="1" applyBorder="1" applyAlignment="1">
      <alignment horizontal="left" vertical="center"/>
    </xf>
    <xf numFmtId="171" fontId="6" fillId="0" borderId="2" xfId="0" applyNumberFormat="1" applyFont="1" applyFill="1" applyBorder="1" applyAlignment="1">
      <alignment horizontal="justify" vertical="center"/>
    </xf>
    <xf numFmtId="37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171" fontId="6" fillId="0" borderId="0" xfId="91" applyNumberFormat="1" applyFont="1" applyFill="1" applyAlignment="1">
      <alignment vertical="center"/>
    </xf>
    <xf numFmtId="171" fontId="6" fillId="0" borderId="0" xfId="91" quotePrefix="1" applyNumberFormat="1" applyFont="1" applyFill="1" applyBorder="1" applyAlignment="1">
      <alignment horizontal="right" vertical="center"/>
    </xf>
    <xf numFmtId="171" fontId="6" fillId="0" borderId="0" xfId="0" quotePrefix="1" applyNumberFormat="1" applyFont="1" applyFill="1" applyBorder="1" applyAlignment="1">
      <alignment horizontal="right" vertical="center"/>
    </xf>
    <xf numFmtId="171" fontId="6" fillId="0" borderId="0" xfId="91" applyNumberFormat="1" applyFont="1" applyFill="1" applyBorder="1" applyAlignment="1">
      <alignment vertical="center"/>
    </xf>
    <xf numFmtId="171" fontId="6" fillId="0" borderId="0" xfId="0" quotePrefix="1" applyNumberFormat="1" applyFont="1" applyFill="1" applyAlignment="1">
      <alignment horizontal="right" vertical="center"/>
    </xf>
    <xf numFmtId="171" fontId="6" fillId="0" borderId="0" xfId="490" applyNumberFormat="1" applyFont="1" applyAlignment="1">
      <alignment vertical="center"/>
    </xf>
    <xf numFmtId="171" fontId="6" fillId="0" borderId="0" xfId="91" applyNumberFormat="1" applyFont="1" applyFill="1" applyBorder="1" applyAlignment="1">
      <alignment horizontal="right" vertical="center"/>
    </xf>
    <xf numFmtId="171" fontId="6" fillId="0" borderId="0" xfId="490" applyNumberFormat="1" applyFont="1" applyAlignment="1">
      <alignment horizontal="right" vertical="center"/>
    </xf>
    <xf numFmtId="171" fontId="6" fillId="0" borderId="2" xfId="0" quotePrefix="1" applyNumberFormat="1" applyFont="1" applyFill="1" applyBorder="1" applyAlignment="1">
      <alignment horizontal="right" vertical="center"/>
    </xf>
    <xf numFmtId="171" fontId="6" fillId="0" borderId="0" xfId="490" applyNumberFormat="1" applyFont="1" applyFill="1" applyAlignment="1">
      <alignment horizontal="right" vertical="center"/>
    </xf>
    <xf numFmtId="176" fontId="6" fillId="60" borderId="0" xfId="0" applyNumberFormat="1" applyFont="1" applyFill="1" applyBorder="1" applyAlignment="1">
      <alignment horizontal="right" vertical="center"/>
    </xf>
    <xf numFmtId="176" fontId="6" fillId="60" borderId="2" xfId="0" applyNumberFormat="1" applyFont="1" applyFill="1" applyBorder="1" applyAlignment="1">
      <alignment horizontal="right" vertical="center"/>
    </xf>
    <xf numFmtId="176" fontId="6" fillId="60" borderId="3" xfId="0" applyNumberFormat="1" applyFont="1" applyFill="1" applyBorder="1" applyAlignment="1">
      <alignment horizontal="right" vertical="center"/>
    </xf>
    <xf numFmtId="178" fontId="6" fillId="60" borderId="0" xfId="2" applyNumberFormat="1" applyFont="1" applyFill="1" applyBorder="1" applyAlignment="1">
      <alignment horizontal="right" vertical="center"/>
    </xf>
    <xf numFmtId="178" fontId="6" fillId="60" borderId="3" xfId="2" applyNumberFormat="1" applyFont="1" applyFill="1" applyBorder="1" applyAlignment="1">
      <alignment vertical="center"/>
    </xf>
    <xf numFmtId="169" fontId="6" fillId="60" borderId="3" xfId="0" applyNumberFormat="1" applyFont="1" applyFill="1" applyBorder="1" applyAlignment="1">
      <alignment vertical="center"/>
    </xf>
    <xf numFmtId="178" fontId="6" fillId="60" borderId="0" xfId="2" applyNumberFormat="1" applyFont="1" applyFill="1" applyBorder="1" applyAlignment="1">
      <alignment vertical="center"/>
    </xf>
    <xf numFmtId="37" fontId="5" fillId="0" borderId="0" xfId="0" applyNumberFormat="1" applyFont="1" applyAlignment="1">
      <alignment horizontal="left" vertical="center"/>
    </xf>
    <xf numFmtId="37" fontId="5" fillId="0" borderId="4" xfId="0" applyNumberFormat="1" applyFont="1" applyBorder="1" applyAlignment="1">
      <alignment horizontal="left" vertical="center"/>
    </xf>
    <xf numFmtId="37" fontId="6" fillId="0" borderId="4" xfId="0" applyNumberFormat="1" applyFont="1" applyBorder="1" applyAlignment="1">
      <alignment horizontal="left" vertical="center"/>
    </xf>
    <xf numFmtId="37" fontId="6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right" vertical="center"/>
    </xf>
    <xf numFmtId="171" fontId="5" fillId="0" borderId="0" xfId="0" quotePrefix="1" applyNumberFormat="1" applyFont="1" applyAlignment="1">
      <alignment horizontal="right" vertical="center"/>
    </xf>
    <xf numFmtId="171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171" fontId="5" fillId="60" borderId="0" xfId="0" applyNumberFormat="1" applyFont="1" applyFill="1" applyBorder="1" applyAlignment="1">
      <alignment horizontal="right" vertical="center"/>
    </xf>
    <xf numFmtId="168" fontId="5" fillId="60" borderId="0" xfId="0" applyNumberFormat="1" applyFont="1" applyFill="1" applyBorder="1" applyAlignment="1">
      <alignment horizontal="right" vertical="center"/>
    </xf>
    <xf numFmtId="175" fontId="6" fillId="60" borderId="0" xfId="0" applyNumberFormat="1" applyFont="1" applyFill="1" applyAlignment="1">
      <alignment horizontal="right" vertical="center"/>
    </xf>
    <xf numFmtId="168" fontId="6" fillId="60" borderId="0" xfId="0" applyNumberFormat="1" applyFont="1" applyFill="1" applyAlignment="1">
      <alignment horizontal="right" vertical="center"/>
    </xf>
    <xf numFmtId="171" fontId="6" fillId="60" borderId="0" xfId="91" quotePrefix="1" applyNumberFormat="1" applyFont="1" applyFill="1" applyBorder="1" applyAlignment="1">
      <alignment horizontal="right" vertical="center"/>
    </xf>
    <xf numFmtId="171" fontId="6" fillId="60" borderId="0" xfId="3" applyNumberFormat="1" applyFont="1" applyFill="1" applyAlignment="1">
      <alignment horizontal="right" vertical="center"/>
    </xf>
    <xf numFmtId="171" fontId="6" fillId="60" borderId="0" xfId="91" applyNumberFormat="1" applyFont="1" applyFill="1" applyBorder="1" applyAlignment="1">
      <alignment horizontal="right" vertical="center"/>
    </xf>
    <xf numFmtId="171" fontId="6" fillId="60" borderId="4" xfId="91" applyNumberFormat="1" applyFont="1" applyFill="1" applyBorder="1" applyAlignment="1">
      <alignment horizontal="right" vertical="center"/>
    </xf>
    <xf numFmtId="171" fontId="6" fillId="60" borderId="0" xfId="0" quotePrefix="1" applyNumberFormat="1" applyFont="1" applyFill="1" applyBorder="1" applyAlignment="1">
      <alignment horizontal="right" vertical="center"/>
    </xf>
    <xf numFmtId="171" fontId="6" fillId="60" borderId="2" xfId="0" quotePrefix="1" applyNumberFormat="1" applyFont="1" applyFill="1" applyBorder="1" applyAlignment="1">
      <alignment horizontal="right" vertical="center"/>
    </xf>
    <xf numFmtId="171" fontId="6" fillId="60" borderId="0" xfId="0" applyNumberFormat="1" applyFont="1" applyFill="1" applyBorder="1" applyAlignment="1">
      <alignment horizontal="right" vertical="center"/>
    </xf>
    <xf numFmtId="171" fontId="6" fillId="60" borderId="0" xfId="490" applyNumberFormat="1" applyFont="1" applyFill="1" applyAlignment="1">
      <alignment horizontal="right" vertical="center"/>
    </xf>
    <xf numFmtId="171" fontId="6" fillId="60" borderId="2" xfId="0" applyNumberFormat="1" applyFont="1" applyFill="1" applyBorder="1" applyAlignment="1">
      <alignment horizontal="right" vertical="center"/>
    </xf>
    <xf numFmtId="171" fontId="6" fillId="60" borderId="3" xfId="0" applyNumberFormat="1" applyFont="1" applyFill="1" applyBorder="1" applyAlignment="1">
      <alignment horizontal="right" vertical="center"/>
    </xf>
    <xf numFmtId="171" fontId="6" fillId="60" borderId="4" xfId="3" applyNumberFormat="1" applyFont="1" applyFill="1" applyBorder="1" applyAlignment="1">
      <alignment horizontal="right" vertical="center"/>
    </xf>
    <xf numFmtId="171" fontId="6" fillId="60" borderId="0" xfId="0" applyNumberFormat="1" applyFont="1" applyFill="1" applyAlignment="1">
      <alignment horizontal="right" vertical="center"/>
    </xf>
    <xf numFmtId="4" fontId="6" fillId="60" borderId="0" xfId="0" applyNumberFormat="1" applyFont="1" applyFill="1" applyAlignment="1">
      <alignment horizontal="right" vertical="center"/>
    </xf>
    <xf numFmtId="3" fontId="6" fillId="60" borderId="0" xfId="91" applyNumberFormat="1" applyFont="1" applyFill="1" applyBorder="1" applyAlignment="1">
      <alignment horizontal="right" vertical="center"/>
    </xf>
    <xf numFmtId="168" fontId="6" fillId="60" borderId="0" xfId="490" applyNumberFormat="1" applyFont="1" applyFill="1" applyAlignment="1">
      <alignment vertical="center"/>
    </xf>
    <xf numFmtId="0" fontId="6" fillId="60" borderId="0" xfId="0" applyFont="1" applyFill="1" applyAlignment="1">
      <alignment vertical="center"/>
    </xf>
    <xf numFmtId="3" fontId="6" fillId="60" borderId="4" xfId="91" applyNumberFormat="1" applyFont="1" applyFill="1" applyBorder="1" applyAlignment="1">
      <alignment horizontal="right" vertical="center"/>
    </xf>
    <xf numFmtId="168" fontId="6" fillId="60" borderId="0" xfId="0" applyNumberFormat="1" applyFont="1" applyFill="1" applyAlignment="1">
      <alignment horizontal="center" vertical="center"/>
    </xf>
    <xf numFmtId="4" fontId="6" fillId="60" borderId="0" xfId="0" applyNumberFormat="1" applyFont="1" applyFill="1" applyAlignment="1">
      <alignment horizontal="center" vertical="center"/>
    </xf>
    <xf numFmtId="176" fontId="6" fillId="60" borderId="0" xfId="0" applyNumberFormat="1" applyFont="1" applyFill="1" applyAlignment="1">
      <alignment vertical="center"/>
    </xf>
    <xf numFmtId="194" fontId="6" fillId="60" borderId="0" xfId="91" applyNumberFormat="1" applyFont="1" applyFill="1" applyBorder="1" applyAlignment="1">
      <alignment horizontal="right" vertical="center"/>
    </xf>
    <xf numFmtId="194" fontId="6" fillId="60" borderId="4" xfId="91" applyNumberFormat="1" applyFont="1" applyFill="1" applyBorder="1" applyAlignment="1">
      <alignment horizontal="right" vertical="center"/>
    </xf>
    <xf numFmtId="176" fontId="6" fillId="60" borderId="4" xfId="0" applyNumberFormat="1" applyFont="1" applyFill="1" applyBorder="1" applyAlignment="1">
      <alignment horizontal="right" vertical="center"/>
    </xf>
    <xf numFmtId="170" fontId="6" fillId="60" borderId="4" xfId="0" applyNumberFormat="1" applyFont="1" applyFill="1" applyBorder="1" applyAlignment="1">
      <alignment horizontal="right" vertical="center"/>
    </xf>
    <xf numFmtId="171" fontId="6" fillId="60" borderId="0" xfId="0" applyNumberFormat="1" applyFont="1" applyFill="1" applyBorder="1" applyAlignment="1">
      <alignment horizontal="right" vertical="top"/>
    </xf>
    <xf numFmtId="170" fontId="6" fillId="60" borderId="0" xfId="0" applyNumberFormat="1" applyFont="1" applyFill="1" applyAlignment="1">
      <alignment horizontal="right" vertical="center"/>
    </xf>
    <xf numFmtId="171" fontId="6" fillId="60" borderId="4" xfId="491" applyNumberFormat="1" applyFont="1" applyFill="1" applyBorder="1" applyAlignment="1">
      <alignment horizontal="right" vertical="top"/>
    </xf>
    <xf numFmtId="171" fontId="6" fillId="60" borderId="4" xfId="0" applyNumberFormat="1" applyFont="1" applyFill="1" applyBorder="1" applyAlignment="1">
      <alignment horizontal="right" vertical="center"/>
    </xf>
    <xf numFmtId="178" fontId="6" fillId="60" borderId="2" xfId="2" applyNumberFormat="1" applyFont="1" applyFill="1" applyBorder="1" applyAlignment="1">
      <alignment horizontal="right" vertical="center"/>
    </xf>
    <xf numFmtId="171" fontId="6" fillId="60" borderId="0" xfId="491" applyNumberFormat="1" applyFont="1" applyFill="1" applyBorder="1" applyAlignment="1">
      <alignment horizontal="right" vertical="top"/>
    </xf>
    <xf numFmtId="171" fontId="6" fillId="60" borderId="4" xfId="491" applyNumberFormat="1" applyFont="1" applyFill="1" applyBorder="1" applyAlignment="1">
      <alignment horizontal="right" vertical="center"/>
    </xf>
    <xf numFmtId="171" fontId="6" fillId="60" borderId="2" xfId="0" applyNumberFormat="1" applyFont="1" applyFill="1" applyBorder="1" applyAlignment="1">
      <alignment horizontal="right" vertical="top"/>
    </xf>
    <xf numFmtId="170" fontId="6" fillId="60" borderId="0" xfId="0" applyNumberFormat="1" applyFont="1" applyFill="1" applyBorder="1" applyAlignment="1">
      <alignment horizontal="right" vertical="center"/>
    </xf>
    <xf numFmtId="172" fontId="6" fillId="60" borderId="0" xfId="491" applyNumberFormat="1" applyFont="1" applyFill="1" applyBorder="1" applyAlignment="1">
      <alignment horizontal="right" vertical="center"/>
    </xf>
    <xf numFmtId="171" fontId="6" fillId="60" borderId="0" xfId="491" applyNumberFormat="1" applyFont="1" applyFill="1" applyBorder="1" applyAlignment="1">
      <alignment horizontal="right" vertical="center"/>
    </xf>
    <xf numFmtId="169" fontId="4" fillId="60" borderId="0" xfId="0" applyNumberFormat="1" applyFont="1" applyFill="1" applyBorder="1" applyAlignment="1">
      <alignment vertical="center"/>
    </xf>
    <xf numFmtId="171" fontId="4" fillId="60" borderId="0" xfId="0" applyNumberFormat="1" applyFont="1" applyFill="1" applyBorder="1" applyAlignment="1">
      <alignment horizontal="center" vertical="center"/>
    </xf>
    <xf numFmtId="171" fontId="4" fillId="60" borderId="0" xfId="0" applyNumberFormat="1" applyFont="1" applyFill="1" applyBorder="1" applyAlignment="1">
      <alignment horizontal="right" vertical="center"/>
    </xf>
    <xf numFmtId="171" fontId="4" fillId="60" borderId="2" xfId="0" applyNumberFormat="1" applyFont="1" applyFill="1" applyBorder="1" applyAlignment="1">
      <alignment horizontal="right" vertical="center"/>
    </xf>
    <xf numFmtId="171" fontId="4" fillId="60" borderId="3" xfId="0" applyNumberFormat="1" applyFont="1" applyFill="1" applyBorder="1" applyAlignment="1">
      <alignment vertical="center"/>
    </xf>
    <xf numFmtId="169" fontId="4" fillId="60" borderId="0" xfId="0" applyNumberFormat="1" applyFont="1" applyFill="1" applyBorder="1" applyAlignment="1">
      <alignment horizontal="right" vertical="center"/>
    </xf>
    <xf numFmtId="171" fontId="4" fillId="60" borderId="0" xfId="0" applyNumberFormat="1" applyFont="1" applyFill="1" applyBorder="1" applyAlignment="1">
      <alignment vertical="center"/>
    </xf>
    <xf numFmtId="171" fontId="4" fillId="60" borderId="4" xfId="0" applyNumberFormat="1" applyFont="1" applyFill="1" applyBorder="1" applyAlignment="1">
      <alignment vertical="center"/>
    </xf>
    <xf numFmtId="169" fontId="6" fillId="60" borderId="0" xfId="0" applyNumberFormat="1" applyFont="1" applyFill="1" applyAlignment="1">
      <alignment horizontal="right" vertical="center"/>
    </xf>
    <xf numFmtId="169" fontId="6" fillId="60" borderId="4" xfId="0" applyNumberFormat="1" applyFont="1" applyFill="1" applyBorder="1" applyAlignment="1">
      <alignment horizontal="right" vertical="center"/>
    </xf>
    <xf numFmtId="169" fontId="6" fillId="60" borderId="0" xfId="0" applyNumberFormat="1" applyFont="1" applyFill="1" applyAlignment="1">
      <alignment vertical="center"/>
    </xf>
    <xf numFmtId="0" fontId="5" fillId="0" borderId="4" xfId="0" applyFont="1" applyBorder="1" applyAlignment="1">
      <alignment horizontal="left" vertical="center"/>
    </xf>
    <xf numFmtId="171" fontId="5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197" fontId="6" fillId="0" borderId="3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171" fontId="4" fillId="0" borderId="4" xfId="0" applyNumberFormat="1" applyFont="1" applyBorder="1" applyAlignment="1">
      <alignment horizontal="right" vertical="center"/>
    </xf>
    <xf numFmtId="37" fontId="4" fillId="0" borderId="0" xfId="0" applyNumberFormat="1" applyFont="1" applyAlignment="1">
      <alignment horizontal="left" vertical="center"/>
    </xf>
    <xf numFmtId="171" fontId="4" fillId="0" borderId="0" xfId="0" applyNumberFormat="1" applyFont="1" applyAlignment="1">
      <alignment horizontal="right" vertical="center"/>
    </xf>
    <xf numFmtId="37" fontId="9" fillId="0" borderId="0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>
      <alignment horizontal="center" vertical="center"/>
    </xf>
    <xf numFmtId="37" fontId="4" fillId="0" borderId="0" xfId="0" applyNumberFormat="1" applyFont="1" applyFill="1" applyBorder="1" applyAlignment="1">
      <alignment horizontal="left" vertical="center"/>
    </xf>
    <xf numFmtId="171" fontId="4" fillId="0" borderId="0" xfId="0" applyNumberFormat="1" applyFont="1" applyFill="1" applyBorder="1" applyAlignment="1">
      <alignment horizontal="left" vertical="center"/>
    </xf>
    <xf numFmtId="171" fontId="4" fillId="0" borderId="0" xfId="0" applyNumberFormat="1" applyFont="1" applyFill="1" applyBorder="1" applyAlignment="1">
      <alignment horizontal="centerContinuous" vertical="center"/>
    </xf>
    <xf numFmtId="37" fontId="4" fillId="0" borderId="0" xfId="0" applyNumberFormat="1" applyFont="1" applyFill="1" applyBorder="1" applyAlignment="1">
      <alignment vertical="center"/>
    </xf>
    <xf numFmtId="171" fontId="4" fillId="0" borderId="0" xfId="0" applyNumberFormat="1" applyFont="1" applyFill="1" applyAlignment="1">
      <alignment horizontal="left" vertical="center"/>
    </xf>
    <xf numFmtId="37" fontId="4" fillId="0" borderId="0" xfId="0" applyNumberFormat="1" applyFont="1" applyAlignment="1">
      <alignment vertical="center"/>
    </xf>
    <xf numFmtId="171" fontId="6" fillId="0" borderId="4" xfId="0" applyNumberFormat="1" applyFont="1" applyFill="1" applyBorder="1" applyAlignment="1">
      <alignment horizontal="right" vertical="top"/>
    </xf>
    <xf numFmtId="169" fontId="6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vertical="center"/>
    </xf>
    <xf numFmtId="169" fontId="6" fillId="0" borderId="4" xfId="0" applyNumberFormat="1" applyFont="1" applyBorder="1" applyAlignment="1">
      <alignment horizontal="right" vertical="center"/>
    </xf>
    <xf numFmtId="169" fontId="6" fillId="0" borderId="4" xfId="0" applyNumberFormat="1" applyFont="1" applyBorder="1" applyAlignment="1">
      <alignment vertical="center"/>
    </xf>
    <xf numFmtId="169" fontId="6" fillId="0" borderId="3" xfId="0" applyNumberFormat="1" applyFont="1" applyBorder="1" applyAlignment="1">
      <alignment vertical="center"/>
    </xf>
    <xf numFmtId="37" fontId="5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71" fontId="9" fillId="0" borderId="0" xfId="0" quotePrefix="1" applyNumberFormat="1" applyFont="1" applyAlignment="1">
      <alignment horizontal="right" vertical="center"/>
    </xf>
    <xf numFmtId="171" fontId="4" fillId="0" borderId="0" xfId="0" applyNumberFormat="1" applyFont="1" applyAlignment="1">
      <alignment horizontal="centerContinuous" vertical="center"/>
    </xf>
    <xf numFmtId="171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37" fontId="9" fillId="0" borderId="4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37" fontId="9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173" fontId="4" fillId="0" borderId="0" xfId="0" applyNumberFormat="1" applyFont="1" applyAlignment="1">
      <alignment horizontal="center" vertical="center"/>
    </xf>
    <xf numFmtId="176" fontId="4" fillId="0" borderId="4" xfId="0" quotePrefix="1" applyNumberFormat="1" applyFont="1" applyBorder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quotePrefix="1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0" fontId="86" fillId="0" borderId="0" xfId="0" applyFont="1" applyAlignment="1">
      <alignment vertical="center"/>
    </xf>
    <xf numFmtId="37" fontId="86" fillId="0" borderId="0" xfId="0" applyNumberFormat="1" applyFont="1" applyAlignment="1">
      <alignment horizontal="left" vertical="center"/>
    </xf>
    <xf numFmtId="37" fontId="86" fillId="0" borderId="0" xfId="0" applyNumberFormat="1" applyFont="1" applyAlignment="1">
      <alignment horizontal="center" vertical="center"/>
    </xf>
    <xf numFmtId="176" fontId="86" fillId="0" borderId="0" xfId="0" applyNumberFormat="1" applyFont="1" applyAlignment="1">
      <alignment horizontal="right" vertical="center"/>
    </xf>
    <xf numFmtId="37" fontId="4" fillId="0" borderId="0" xfId="0" quotePrefix="1" applyNumberFormat="1" applyFont="1" applyAlignment="1">
      <alignment horizontal="left" vertical="center"/>
    </xf>
    <xf numFmtId="176" fontId="4" fillId="0" borderId="4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176" fontId="4" fillId="0" borderId="0" xfId="0" quotePrefix="1" applyNumberFormat="1" applyFont="1" applyAlignment="1">
      <alignment horizontal="right" vertical="center"/>
    </xf>
    <xf numFmtId="168" fontId="4" fillId="0" borderId="0" xfId="0" applyNumberFormat="1" applyFont="1" applyAlignment="1">
      <alignment vertical="center"/>
    </xf>
    <xf numFmtId="176" fontId="4" fillId="0" borderId="4" xfId="0" quotePrefix="1" applyNumberFormat="1" applyFont="1" applyBorder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178" fontId="4" fillId="0" borderId="0" xfId="2" applyNumberFormat="1" applyFont="1" applyFill="1" applyAlignment="1">
      <alignment vertical="center"/>
    </xf>
    <xf numFmtId="4" fontId="4" fillId="0" borderId="0" xfId="0" applyNumberFormat="1" applyFont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6" fontId="4" fillId="60" borderId="0" xfId="0" applyNumberFormat="1" applyFont="1" applyFill="1" applyAlignment="1">
      <alignment horizontal="right" vertical="center"/>
    </xf>
    <xf numFmtId="0" fontId="4" fillId="60" borderId="0" xfId="0" applyFont="1" applyFill="1" applyAlignment="1">
      <alignment vertical="center"/>
    </xf>
    <xf numFmtId="176" fontId="4" fillId="60" borderId="4" xfId="0" quotePrefix="1" applyNumberFormat="1" applyFont="1" applyFill="1" applyBorder="1" applyAlignment="1">
      <alignment vertical="center"/>
    </xf>
    <xf numFmtId="176" fontId="4" fillId="60" borderId="0" xfId="0" quotePrefix="1" applyNumberFormat="1" applyFont="1" applyFill="1" applyAlignment="1">
      <alignment vertical="center"/>
    </xf>
    <xf numFmtId="176" fontId="4" fillId="60" borderId="0" xfId="0" applyNumberFormat="1" applyFont="1" applyFill="1" applyAlignment="1">
      <alignment vertical="center"/>
    </xf>
    <xf numFmtId="0" fontId="86" fillId="60" borderId="0" xfId="0" applyFont="1" applyFill="1" applyAlignment="1">
      <alignment vertical="center"/>
    </xf>
    <xf numFmtId="176" fontId="4" fillId="60" borderId="4" xfId="0" applyNumberFormat="1" applyFont="1" applyFill="1" applyBorder="1" applyAlignment="1">
      <alignment vertical="center"/>
    </xf>
    <xf numFmtId="176" fontId="4" fillId="60" borderId="4" xfId="0" applyNumberFormat="1" applyFont="1" applyFill="1" applyBorder="1" applyAlignment="1">
      <alignment horizontal="right" vertical="center"/>
    </xf>
    <xf numFmtId="176" fontId="4" fillId="60" borderId="0" xfId="0" quotePrefix="1" applyNumberFormat="1" applyFont="1" applyFill="1" applyAlignment="1">
      <alignment horizontal="right" vertical="center"/>
    </xf>
    <xf numFmtId="37" fontId="4" fillId="60" borderId="0" xfId="0" applyNumberFormat="1" applyFont="1" applyFill="1" applyAlignment="1">
      <alignment horizontal="left" vertical="center"/>
    </xf>
    <xf numFmtId="171" fontId="4" fillId="60" borderId="0" xfId="0" applyNumberFormat="1" applyFont="1" applyFill="1" applyAlignment="1">
      <alignment horizontal="right" vertical="center"/>
    </xf>
    <xf numFmtId="168" fontId="4" fillId="60" borderId="0" xfId="0" applyNumberFormat="1" applyFont="1" applyFill="1" applyAlignment="1">
      <alignment vertical="center"/>
    </xf>
    <xf numFmtId="176" fontId="4" fillId="60" borderId="4" xfId="0" quotePrefix="1" applyNumberFormat="1" applyFont="1" applyFill="1" applyBorder="1" applyAlignment="1">
      <alignment horizontal="right" vertical="center"/>
    </xf>
    <xf numFmtId="178" fontId="4" fillId="60" borderId="0" xfId="2" applyNumberFormat="1" applyFont="1" applyFill="1" applyAlignment="1">
      <alignment vertical="center"/>
    </xf>
    <xf numFmtId="176" fontId="4" fillId="60" borderId="3" xfId="0" applyNumberFormat="1" applyFont="1" applyFill="1" applyBorder="1" applyAlignment="1">
      <alignment horizontal="right" vertical="center"/>
    </xf>
    <xf numFmtId="171" fontId="4" fillId="60" borderId="4" xfId="0" applyNumberFormat="1" applyFont="1" applyFill="1" applyBorder="1" applyAlignment="1">
      <alignment horizontal="right" vertical="center"/>
    </xf>
    <xf numFmtId="197" fontId="6" fillId="0" borderId="0" xfId="0" applyNumberFormat="1" applyFont="1" applyFill="1" applyBorder="1" applyAlignment="1">
      <alignment horizontal="right" vertical="center"/>
    </xf>
    <xf numFmtId="196" fontId="6" fillId="0" borderId="0" xfId="491" applyNumberFormat="1" applyFont="1" applyFill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37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right" vertical="center"/>
    </xf>
    <xf numFmtId="37" fontId="5" fillId="0" borderId="4" xfId="0" applyNumberFormat="1" applyFont="1" applyFill="1" applyBorder="1" applyAlignment="1">
      <alignment horizontal="left" vertical="center"/>
    </xf>
    <xf numFmtId="170" fontId="6" fillId="0" borderId="0" xfId="0" applyNumberFormat="1" applyFont="1" applyFill="1" applyAlignment="1">
      <alignment horizontal="centerContinuous" vertical="center"/>
    </xf>
    <xf numFmtId="170" fontId="5" fillId="0" borderId="0" xfId="0" applyNumberFormat="1" applyFont="1" applyFill="1" applyAlignment="1">
      <alignment vertical="center"/>
    </xf>
    <xf numFmtId="171" fontId="4" fillId="0" borderId="0" xfId="0" applyNumberFormat="1" applyFont="1" applyFill="1" applyAlignment="1">
      <alignment horizontal="right" vertical="center"/>
    </xf>
    <xf numFmtId="171" fontId="4" fillId="0" borderId="4" xfId="0" applyNumberFormat="1" applyFont="1" applyFill="1" applyBorder="1" applyAlignment="1">
      <alignment horizontal="right" vertical="center"/>
    </xf>
    <xf numFmtId="171" fontId="4" fillId="0" borderId="4" xfId="0" applyNumberFormat="1" applyFont="1" applyFill="1" applyBorder="1" applyAlignment="1">
      <alignment vertical="center"/>
    </xf>
    <xf numFmtId="171" fontId="4" fillId="0" borderId="3" xfId="0" applyNumberFormat="1" applyFont="1" applyFill="1" applyBorder="1" applyAlignment="1">
      <alignment vertical="center"/>
    </xf>
    <xf numFmtId="176" fontId="9" fillId="60" borderId="0" xfId="0" applyNumberFormat="1" applyFont="1" applyFill="1" applyBorder="1" applyAlignment="1">
      <alignment horizontal="right" vertical="center"/>
    </xf>
    <xf numFmtId="197" fontId="6" fillId="60" borderId="3" xfId="491" applyNumberFormat="1" applyFont="1" applyFill="1" applyBorder="1" applyAlignment="1">
      <alignment horizontal="right" vertical="center"/>
    </xf>
    <xf numFmtId="197" fontId="6" fillId="0" borderId="0" xfId="0" applyNumberFormat="1" applyFont="1" applyFill="1" applyAlignment="1">
      <alignment horizontal="right" vertical="center"/>
    </xf>
    <xf numFmtId="197" fontId="6" fillId="0" borderId="0" xfId="0" applyNumberFormat="1" applyFont="1" applyAlignment="1">
      <alignment horizontal="right" vertical="center"/>
    </xf>
    <xf numFmtId="197" fontId="6" fillId="60" borderId="0" xfId="491" applyNumberFormat="1" applyFont="1" applyFill="1" applyBorder="1" applyAlignment="1">
      <alignment horizontal="right" vertical="center"/>
    </xf>
    <xf numFmtId="178" fontId="4" fillId="60" borderId="4" xfId="2" applyNumberFormat="1" applyFont="1" applyFill="1" applyBorder="1" applyAlignment="1">
      <alignment vertical="center"/>
    </xf>
    <xf numFmtId="178" fontId="6" fillId="60" borderId="2" xfId="2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171" fontId="5" fillId="0" borderId="2" xfId="0" applyNumberFormat="1" applyFont="1" applyFill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left" vertical="center"/>
    </xf>
    <xf numFmtId="37" fontId="6" fillId="0" borderId="2" xfId="0" applyNumberFormat="1" applyFont="1" applyFill="1" applyBorder="1" applyAlignment="1">
      <alignment horizontal="justify" vertical="center"/>
    </xf>
    <xf numFmtId="171" fontId="9" fillId="0" borderId="2" xfId="0" applyNumberFormat="1" applyFont="1" applyFill="1" applyBorder="1" applyAlignment="1">
      <alignment horizontal="center" vertical="center"/>
    </xf>
    <xf numFmtId="171" fontId="9" fillId="0" borderId="1" xfId="0" applyNumberFormat="1" applyFont="1" applyFill="1" applyBorder="1" applyAlignment="1">
      <alignment horizontal="center" vertical="center"/>
    </xf>
    <xf numFmtId="169" fontId="5" fillId="0" borderId="2" xfId="0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</cellXfs>
  <cellStyles count="781">
    <cellStyle name="_Dream_Q1_Sit_1" xfId="9" xr:uid="{581AE219-6B25-4227-8B43-253567F1DF1B}"/>
    <cellStyle name="_Lead TRAF 31.03.08 brief" xfId="10" xr:uid="{F089BB49-52FC-4B17-995B-EAEBC5ECCD98}"/>
    <cellStyle name="_LEAD_TRAF_Q1'50 Update" xfId="11" xr:uid="{2B5F723A-A782-4577-A9E0-D0CED7AFB761}"/>
    <cellStyle name="êÊ_PLDT" xfId="12" xr:uid="{129E1526-FBF3-4DA5-AA46-24EFF1A249BA}"/>
    <cellStyle name="ÊÝ [0.00]_PLDT" xfId="13" xr:uid="{6BCA3510-E980-4B4B-8D53-DF233B276F1B}"/>
    <cellStyle name="ÊÝ_PLDT" xfId="14" xr:uid="{00268EEC-221E-4C30-8B45-4C3F04CA23B4}"/>
    <cellStyle name="Ý¼ [0]_PLDT" xfId="15" xr:uid="{D5B9E02E-C78C-4D69-A94F-39238EA9BDAF}"/>
    <cellStyle name="Ý¼_PLDT" xfId="16" xr:uid="{AE49D65A-51E4-4BDE-9259-4975C2B53B44}"/>
    <cellStyle name="20% - Accent1 2" xfId="17" xr:uid="{4A3AA26C-2B35-4704-AD7E-29DCFEF7088F}"/>
    <cellStyle name="20% - Accent1 3" xfId="18" xr:uid="{3A45AD09-AE54-4479-9937-288D49F4B8A5}"/>
    <cellStyle name="20% - Accent2 2" xfId="19" xr:uid="{A33B9D44-523E-4899-A761-40A817CB1E71}"/>
    <cellStyle name="20% - Accent2 3" xfId="20" xr:uid="{6769ECF4-1A49-441C-927E-CE5E4D1FDCD8}"/>
    <cellStyle name="20% - Accent3 2" xfId="21" xr:uid="{D0C9BCED-1FBE-4A42-A039-F5799C4D1643}"/>
    <cellStyle name="20% - Accent3 3" xfId="22" xr:uid="{7AACEF35-4F0B-4136-AD5F-F56CD0CDCF20}"/>
    <cellStyle name="20% - Accent4 2" xfId="23" xr:uid="{6D239C99-EA0A-47EC-B418-A4BEBD404286}"/>
    <cellStyle name="20% - Accent4 3" xfId="24" xr:uid="{70E36AA8-B8F8-423D-B5CD-E840AB217F42}"/>
    <cellStyle name="20% - Accent5 2" xfId="25" xr:uid="{11464EE4-E66D-4C79-8C77-DCFB24B13E52}"/>
    <cellStyle name="20% - Accent5 3" xfId="26" xr:uid="{7CE6393C-B102-4AC8-9629-5D4099C5B7D8}"/>
    <cellStyle name="20% - Accent6 2" xfId="27" xr:uid="{1A86CE14-5DC7-4E34-B6F5-6DDC79654099}"/>
    <cellStyle name="20% - Accent6 3" xfId="28" xr:uid="{2CE0B77D-50C2-4729-869A-7C733B9A8FAD}"/>
    <cellStyle name="40% - Accent1 2" xfId="29" xr:uid="{7CC12654-A51C-40F8-8B3B-D78D1BA9C2B6}"/>
    <cellStyle name="40% - Accent1 3" xfId="30" xr:uid="{208B2537-00EB-45D0-8268-A4B331C2E8AC}"/>
    <cellStyle name="40% - Accent2 2" xfId="31" xr:uid="{3AC8B300-971F-438B-9582-EABC0B1B7CF3}"/>
    <cellStyle name="40% - Accent2 3" xfId="32" xr:uid="{6E1878BB-0CC4-4FFF-80B7-0979821ADAE8}"/>
    <cellStyle name="40% - Accent3 2" xfId="33" xr:uid="{A5E7B2DD-124E-4CCA-BBFC-4B115527F85C}"/>
    <cellStyle name="40% - Accent3 3" xfId="34" xr:uid="{4D8035DF-4B7B-40D1-90FB-2641D8376F5B}"/>
    <cellStyle name="40% - Accent4 2" xfId="35" xr:uid="{363A5935-C798-4793-9633-32E61F23CB49}"/>
    <cellStyle name="40% - Accent4 3" xfId="36" xr:uid="{D8C0FE88-ECA6-49CF-80C1-8FEB497C9C48}"/>
    <cellStyle name="40% - Accent5 2" xfId="37" xr:uid="{5F8EAF5F-A15C-4563-94E7-ED06BC5A1E6B}"/>
    <cellStyle name="40% - Accent5 3" xfId="38" xr:uid="{32EDD46A-0EB9-4F53-BFA0-173C3D9A38B2}"/>
    <cellStyle name="40% - Accent6 2" xfId="39" xr:uid="{2F55B3D9-2698-441C-BCE0-7F489C1A7307}"/>
    <cellStyle name="40% - Accent6 3" xfId="40" xr:uid="{EE9B4219-406C-45AD-82DC-39D3BC3C9E10}"/>
    <cellStyle name="60% - Accent1 2" xfId="41" xr:uid="{D48BE6CD-EE44-48CF-84F3-ACEC93B20EFE}"/>
    <cellStyle name="60% - Accent1 3" xfId="42" xr:uid="{AEA89754-4FCD-4F19-8D1B-22A1CAD3DC44}"/>
    <cellStyle name="60% - Accent2 2" xfId="43" xr:uid="{5903EFEB-ECA0-41E9-8BCE-6791E9B87745}"/>
    <cellStyle name="60% - Accent2 3" xfId="44" xr:uid="{03C0D662-6010-43B9-9634-803F83DF3211}"/>
    <cellStyle name="60% - Accent3 2" xfId="45" xr:uid="{7A8D3121-EDA1-4315-AB21-9C882A597DE1}"/>
    <cellStyle name="60% - Accent3 3" xfId="46" xr:uid="{EC0FF79F-482A-44C0-82C3-E78905486ED8}"/>
    <cellStyle name="60% - Accent4 2" xfId="47" xr:uid="{2DB96F48-6F2B-473E-90B7-6191CE8498B0}"/>
    <cellStyle name="60% - Accent4 3" xfId="48" xr:uid="{A8983DB8-00F8-42A5-B5BA-5F2453E7EB86}"/>
    <cellStyle name="60% - Accent5 2" xfId="49" xr:uid="{311280FD-3B46-4631-99C6-3D2487676715}"/>
    <cellStyle name="60% - Accent5 3" xfId="50" xr:uid="{B5B37B59-3A96-4266-8E5F-4D6A0134182C}"/>
    <cellStyle name="60% - Accent6 2" xfId="51" xr:uid="{CFDD84F2-D245-4675-A2DC-823921E41F59}"/>
    <cellStyle name="60% - Accent6 3" xfId="52" xr:uid="{F1BA9DC7-31B3-42B7-90BC-B6F93C2B433D}"/>
    <cellStyle name="75" xfId="53" xr:uid="{DF61391C-D918-48FC-A1A5-6945FD114F5C}"/>
    <cellStyle name="Accent1 2" xfId="54" xr:uid="{8BF5304A-D293-4A91-9C5D-085240FEB7C5}"/>
    <cellStyle name="Accent1 3" xfId="55" xr:uid="{CC87D751-91C4-456A-AD33-84C07AD38C5D}"/>
    <cellStyle name="Accent2 2" xfId="56" xr:uid="{42C0D9CA-E9FE-4CDD-A27F-D91A15C6FA5E}"/>
    <cellStyle name="Accent2 3" xfId="57" xr:uid="{D9915B68-35C7-4190-B88D-4A3E6597CBC3}"/>
    <cellStyle name="Accent3 2" xfId="58" xr:uid="{EAE9116F-A5A2-4EE0-B50F-CE818C319A11}"/>
    <cellStyle name="Accent3 3" xfId="59" xr:uid="{96380778-A87E-4A84-9A16-01704258F376}"/>
    <cellStyle name="Accent4 2" xfId="60" xr:uid="{A62ECB7C-E069-4B1A-B1F7-22878E1956BB}"/>
    <cellStyle name="Accent4 3" xfId="61" xr:uid="{F367844F-2A4A-4F42-8A95-BD88B59F576C}"/>
    <cellStyle name="Accent5 2" xfId="62" xr:uid="{E584BAB9-BC28-49A9-923C-571AF9D98649}"/>
    <cellStyle name="Accent5 3" xfId="63" xr:uid="{EFADFCF7-D747-4529-A69D-45503922C433}"/>
    <cellStyle name="Accent6 2" xfId="64" xr:uid="{4D45B82A-5A58-4B65-A564-1D1E19806141}"/>
    <cellStyle name="Accent6 3" xfId="65" xr:uid="{B749D0C1-A488-403F-87D7-B9A0E7CA173C}"/>
    <cellStyle name="Bad 2" xfId="66" xr:uid="{4BB2ABD9-BF46-4106-BA69-ED79B2A66AD1}"/>
    <cellStyle name="Bad 3" xfId="67" xr:uid="{C57AA1DE-E664-40F1-B9A2-842F38FFBB71}"/>
    <cellStyle name="Body" xfId="68" xr:uid="{D6F1ADAA-68D6-464B-BA5C-5444C56BE8BD}"/>
    <cellStyle name="Border" xfId="69" xr:uid="{9AEC8318-12F1-456E-8752-0B3081E86125}"/>
    <cellStyle name="Calc Currency (0)" xfId="70" xr:uid="{96EE5B00-98A0-406C-BF14-F3E1AEA31F4F}"/>
    <cellStyle name="Calc Currency (2)" xfId="71" xr:uid="{FAF04993-D114-42BB-881D-C92AC6417DD5}"/>
    <cellStyle name="Calc Percent (0)" xfId="72" xr:uid="{B6329702-17FA-4F72-8623-63AD886E9C69}"/>
    <cellStyle name="Calc Percent (1)" xfId="73" xr:uid="{98DFC123-CE85-4EA1-8C87-E6FB0E0A384C}"/>
    <cellStyle name="Calc Percent (2)" xfId="74" xr:uid="{8FE7B357-174F-45D3-8894-AF8C0390C63A}"/>
    <cellStyle name="Calc Units (0)" xfId="75" xr:uid="{E1E3AE35-08CC-49D5-9EA5-A63504D519DA}"/>
    <cellStyle name="Calc Units (1)" xfId="76" xr:uid="{B12B5249-BD08-4E01-A600-000921D53F9A}"/>
    <cellStyle name="Calc Units (2)" xfId="77" xr:uid="{74D04BF5-0FDF-48A0-9090-14690797C155}"/>
    <cellStyle name="Calculation 2" xfId="78" xr:uid="{0F4EA0DF-3D33-4382-A9AE-3C877DC9227D}"/>
    <cellStyle name="Calculation 3" xfId="79" xr:uid="{C7A232E5-2235-4999-ADF4-80CD0CCD2A51}"/>
    <cellStyle name="Check Cell 2" xfId="80" xr:uid="{80164B0E-99C9-4485-A172-F9C9EED6036F}"/>
    <cellStyle name="Check Cell 3" xfId="81" xr:uid="{3747CDFF-13CA-4D6C-9E8A-03E207932D49}"/>
    <cellStyle name="Column_Title" xfId="82" xr:uid="{E912F40A-C028-43B1-997A-F31AD6CCE534}"/>
    <cellStyle name="Comma" xfId="2" builtinId="3"/>
    <cellStyle name="Comma [00]" xfId="84" xr:uid="{CC47E974-CE63-42EE-8DD5-C1C54440785F}"/>
    <cellStyle name="Comma 10" xfId="85" xr:uid="{6B97EA8A-FC72-4FF8-98E7-E367C382499B}"/>
    <cellStyle name="Comma 10 2" xfId="86" xr:uid="{3B86A033-AB18-4E26-B48B-3AB4A19FA7E4}"/>
    <cellStyle name="Comma 10 2 2" xfId="87" xr:uid="{E4470315-5CE1-4AA1-83BF-D31A7FECC2A0}"/>
    <cellStyle name="Comma 10 2 3" xfId="88" xr:uid="{9C7C4BEA-8334-4ADF-ACAA-70A8031B627D}"/>
    <cellStyle name="Comma 10 2 4" xfId="617" xr:uid="{548B97C7-52EB-481E-9129-FCC2D0FAB899}"/>
    <cellStyle name="Comma 10 3" xfId="89" xr:uid="{19F814CB-11E4-40B9-B07A-63476F26877F}"/>
    <cellStyle name="Comma 10 3 2" xfId="704" xr:uid="{84C41332-C1E9-44D3-AFB5-5EAD80F89222}"/>
    <cellStyle name="Comma 10 4" xfId="90" xr:uid="{A0E7BF8D-2AD1-48B6-A34C-15BD2A7AA9E5}"/>
    <cellStyle name="Comma 10 4 2" xfId="751" xr:uid="{14C14A97-5CB0-4363-98DD-7ACF1A1CAF88}"/>
    <cellStyle name="Comma 10 5" xfId="553" xr:uid="{32000F71-6343-4C63-8028-C6DA006CF87D}"/>
    <cellStyle name="Comma 10 7 4" xfId="498" xr:uid="{A3EC63CE-7C44-43FE-9D09-DF01738FC978}"/>
    <cellStyle name="Comma 100" xfId="91" xr:uid="{0AAD900E-8D96-413B-8F71-987497F2D585}"/>
    <cellStyle name="Comma 101" xfId="92" xr:uid="{B50E4050-C876-4ED4-8C16-09B8C16DFD35}"/>
    <cellStyle name="Comma 11" xfId="93" xr:uid="{F9165D07-C2E4-488F-8E58-F1047DBFEE00}"/>
    <cellStyle name="Comma 11 2" xfId="94" xr:uid="{B4642FEC-D23B-4D62-8CB8-C44E5A83EFCD}"/>
    <cellStyle name="Comma 11 2 2" xfId="95" xr:uid="{BDE2BB25-CC02-4C16-8CED-F1C870B154F8}"/>
    <cellStyle name="Comma 11 2 3" xfId="96" xr:uid="{81CEA3D4-8919-4C06-91E4-D3D600886FF0}"/>
    <cellStyle name="Comma 11 2 4" xfId="621" xr:uid="{D631E61B-6DFF-4A55-BB74-E408A033AC0B}"/>
    <cellStyle name="Comma 11 3" xfId="97" xr:uid="{FAD610BC-50C0-4D74-801A-EA6937B08BE8}"/>
    <cellStyle name="Comma 11 3 2" xfId="716" xr:uid="{9DB83476-A3B9-40D0-A8F0-6FF96F9FD68D}"/>
    <cellStyle name="Comma 11 4" xfId="98" xr:uid="{B843FC9D-731F-44B3-8894-088EBAD38E1A}"/>
    <cellStyle name="Comma 11 4 2" xfId="750" xr:uid="{34E60BFF-95F0-41C2-A906-590A81F5AAA9}"/>
    <cellStyle name="Comma 11 5" xfId="562" xr:uid="{C2676D81-0EB1-49D2-8805-AAA782EC2155}"/>
    <cellStyle name="Comma 12" xfId="99" xr:uid="{7E1F1A48-CE43-462F-8447-18D55322C9B2}"/>
    <cellStyle name="Comma 12 2" xfId="100" xr:uid="{C36F7D25-035D-4FD8-93BB-BFF24FF581B5}"/>
    <cellStyle name="Comma 12 2 2" xfId="101" xr:uid="{F883F77C-9C0B-4AA1-9EA6-182E5BCC2E38}"/>
    <cellStyle name="Comma 12 2 3" xfId="102" xr:uid="{7AD92684-798D-445C-9EA6-94264C3ACD2D}"/>
    <cellStyle name="Comma 12 2 4" xfId="622" xr:uid="{05D86FF5-123D-440A-AAA0-FBB648A8825E}"/>
    <cellStyle name="Comma 12 3" xfId="103" xr:uid="{0599AB25-9793-4E35-9E55-D7427730CFFA}"/>
    <cellStyle name="Comma 12 3 2" xfId="705" xr:uid="{22FED220-CCCF-4F3C-A8C3-C593D5638059}"/>
    <cellStyle name="Comma 12 4" xfId="104" xr:uid="{99093D3E-6D47-429F-BFB3-A58C1C518F6E}"/>
    <cellStyle name="Comma 12 4 2" xfId="768" xr:uid="{8ED92713-484E-4CBE-B2E8-E45A5E9E8539}"/>
    <cellStyle name="Comma 12 5" xfId="563" xr:uid="{04ADD1CE-D455-41B0-B698-8DFCFA8C0EE4}"/>
    <cellStyle name="Comma 124 2" xfId="540" xr:uid="{E5A59990-B11D-4A5E-B949-DE8C36B71999}"/>
    <cellStyle name="Comma 124 2 2" xfId="580" xr:uid="{BDF015D4-81F8-4269-B4F2-3DD713C93CB2}"/>
    <cellStyle name="Comma 124 2 2 2" xfId="633" xr:uid="{33BC38C9-7A08-4434-8D71-DE121D9FE1EB}"/>
    <cellStyle name="Comma 124 2 2 3" xfId="747" xr:uid="{5CCFB103-090B-4B9E-8FFF-73DE12761622}"/>
    <cellStyle name="Comma 124 2 3" xfId="610" xr:uid="{17ACEBA9-357E-4810-886C-176B35872893}"/>
    <cellStyle name="Comma 124 2 4" xfId="756" xr:uid="{A89AE649-96E0-4946-A694-E68E982150CA}"/>
    <cellStyle name="Comma 13" xfId="105" xr:uid="{9220421F-B60A-489D-9F7A-BB52A395FA5E}"/>
    <cellStyle name="Comma 13 2" xfId="106" xr:uid="{72660373-76EC-4E96-A366-10B6AC0FAF99}"/>
    <cellStyle name="Comma 13 2 2" xfId="107" xr:uid="{8D15BA20-5B7D-4065-9D53-A76E02752E9F}"/>
    <cellStyle name="Comma 13 2 3" xfId="108" xr:uid="{D8D02745-C97D-42E0-8974-817457433FC6}"/>
    <cellStyle name="Comma 13 2 4" xfId="623" xr:uid="{FC549788-B4B1-4D31-8CB7-661AE83E2423}"/>
    <cellStyle name="Comma 13 3" xfId="109" xr:uid="{2CA0BF66-1C77-4D2C-A358-FF757116B8E1}"/>
    <cellStyle name="Comma 13 3 2" xfId="717" xr:uid="{9CCD3DD3-103C-4767-8092-FFFDCCBBC1F5}"/>
    <cellStyle name="Comma 13 4" xfId="110" xr:uid="{F07E0DDC-8DF7-4DD9-B404-8540C1264DFC}"/>
    <cellStyle name="Comma 13 4 2" xfId="778" xr:uid="{7222E988-E59A-4BF8-8D9A-928CCE3E4F87}"/>
    <cellStyle name="Comma 13 5" xfId="565" xr:uid="{0C3DC588-B537-4AFE-BF58-5E82FE7323A2}"/>
    <cellStyle name="Comma 138" xfId="539" xr:uid="{2832363D-285C-4A61-87CD-0EF287C5299B}"/>
    <cellStyle name="Comma 138 2" xfId="581" xr:uid="{22AEFECA-376D-41EB-ABEC-446BE3707581}"/>
    <cellStyle name="Comma 138 2 2" xfId="634" xr:uid="{701C9240-03E4-4530-9AEA-31647CB7F39C}"/>
    <cellStyle name="Comma 138 2 3" xfId="746" xr:uid="{93ED8EFF-D728-41C1-9A8F-88F997A4F6A0}"/>
    <cellStyle name="Comma 138 3" xfId="609" xr:uid="{1F24C827-BFB3-48BE-927A-D634F6345FA9}"/>
    <cellStyle name="Comma 138 4" xfId="757" xr:uid="{CC6950F1-4195-46EC-9C5B-E71201D88209}"/>
    <cellStyle name="Comma 14" xfId="111" xr:uid="{222528D6-3133-4C21-8BC2-40647AB0AD76}"/>
    <cellStyle name="Comma 14 2" xfId="112" xr:uid="{2388388A-0A82-4264-8B4F-A9F98C6AC6BA}"/>
    <cellStyle name="Comma 14 2 2" xfId="113" xr:uid="{88F9E6FB-4876-4298-96B1-0CB5B70FF296}"/>
    <cellStyle name="Comma 14 2 3" xfId="114" xr:uid="{6198338F-3B74-4906-9A83-EFBBD48DACF2}"/>
    <cellStyle name="Comma 14 2 4" xfId="624" xr:uid="{EE8D6ACD-6AEA-49B8-8E1A-10794445FBAE}"/>
    <cellStyle name="Comma 14 3" xfId="115" xr:uid="{A8B6A4BD-8CA1-4AE3-AFDD-3026B9FA7E5B}"/>
    <cellStyle name="Comma 14 3 2" xfId="116" xr:uid="{81A4A4B2-E074-4E95-B61C-BFAFB0726431}"/>
    <cellStyle name="Comma 14 3 3" xfId="117" xr:uid="{4841989A-FC51-48E0-909C-5479F1394CA7}"/>
    <cellStyle name="Comma 14 3 4" xfId="706" xr:uid="{D7C11D05-ED3D-457F-A3E0-7B7849FA2369}"/>
    <cellStyle name="Comma 14 4" xfId="118" xr:uid="{A195D39D-38E6-409F-92FE-9B06BA941860}"/>
    <cellStyle name="Comma 14 4 2" xfId="777" xr:uid="{818AB6E8-2ACC-4920-8CEF-49FDAF3A8552}"/>
    <cellStyle name="Comma 14 5" xfId="119" xr:uid="{8C87D537-E24B-4028-9101-A90A5C3D2613}"/>
    <cellStyle name="Comma 14 6" xfId="567" xr:uid="{894098F8-1158-412D-AD80-4A09002D8785}"/>
    <cellStyle name="Comma 15" xfId="120" xr:uid="{744E2A0A-FFEC-4482-8A10-D32A5D50400D}"/>
    <cellStyle name="Comma 15 2" xfId="121" xr:uid="{32D63442-2935-4A93-A2AF-BC8A0492D167}"/>
    <cellStyle name="Comma 15 2 2" xfId="122" xr:uid="{040AF683-E617-4C73-863C-1071EDEFC658}"/>
    <cellStyle name="Comma 15 2 3" xfId="123" xr:uid="{1DFB2C4F-6006-4DAA-B4A3-59AA3C0C4542}"/>
    <cellStyle name="Comma 15 2 4" xfId="606" xr:uid="{1E1AC5AA-3690-449B-8DEA-F77172D0DC2A}"/>
    <cellStyle name="Comma 15 3" xfId="124" xr:uid="{8EBCA28E-C766-4C5E-B5E4-1A52D9D94A46}"/>
    <cellStyle name="Comma 15 3 2" xfId="718" xr:uid="{ED0D1902-B998-45B7-B553-5110FDBFC2A0}"/>
    <cellStyle name="Comma 15 4" xfId="125" xr:uid="{B5C8D063-1720-41DC-8302-D727DADF6CF6}"/>
    <cellStyle name="Comma 15 4 2" xfId="759" xr:uid="{6554C693-564F-4D07-BB8A-11234851DF44}"/>
    <cellStyle name="Comma 15 5" xfId="532" xr:uid="{51212D15-8ADA-495C-ADD5-FC2B60E1D120}"/>
    <cellStyle name="Comma 16" xfId="126" xr:uid="{511ACD9A-6703-48D9-A2D6-C9C4B050F7E3}"/>
    <cellStyle name="Comma 16 2" xfId="127" xr:uid="{A513F71F-5F7A-484B-8E7F-D14CFDFC05B7}"/>
    <cellStyle name="Comma 16 2 2" xfId="128" xr:uid="{096C8053-5A18-4541-8151-C47BDD127F1C}"/>
    <cellStyle name="Comma 16 2 3" xfId="129" xr:uid="{7357A5CD-1821-4D66-A9EF-E4836F548C75}"/>
    <cellStyle name="Comma 16 2 4" xfId="625" xr:uid="{1AE66440-6CFD-4EA5-98D2-2A373A85AE8A}"/>
    <cellStyle name="Comma 16 3" xfId="130" xr:uid="{51E8BC30-C69F-4A2D-A351-58C3A374EE7B}"/>
    <cellStyle name="Comma 16 3 2" xfId="707" xr:uid="{7E738409-BF4F-4D3E-B44B-394D1664E8BC}"/>
    <cellStyle name="Comma 16 4" xfId="131" xr:uid="{8D2C240F-3A9C-405C-9AD4-9F8A543CB107}"/>
    <cellStyle name="Comma 16 4 2" xfId="776" xr:uid="{58326929-5F4B-4B84-8CBA-E86BAE41F5DF}"/>
    <cellStyle name="Comma 16 5" xfId="568" xr:uid="{7DF5BDFC-B4F1-4512-A687-AC2B86CAF8EC}"/>
    <cellStyle name="Comma 17" xfId="132" xr:uid="{B4DD8B7B-ED8D-497C-BCCC-F2973A71739D}"/>
    <cellStyle name="Comma 17 2" xfId="133" xr:uid="{824C6E7D-EF93-444B-85A7-BEC07FC6D038}"/>
    <cellStyle name="Comma 17 2 2" xfId="627" xr:uid="{FC18CE07-6FDB-43BA-B307-9FE0AAD3F07F}"/>
    <cellStyle name="Comma 17 3" xfId="134" xr:uid="{35EFE37F-0A9F-43FA-B64E-B97942BA021D}"/>
    <cellStyle name="Comma 17 3 2" xfId="719" xr:uid="{6FB8000A-5D9B-47B8-BF33-C8A3B88F656C}"/>
    <cellStyle name="Comma 17 4" xfId="775" xr:uid="{BF2029FD-1FA3-4069-90B5-ABF6B07B23ED}"/>
    <cellStyle name="Comma 17 5" xfId="572" xr:uid="{F3BAB055-174E-49FE-8C9A-08390BD9AE3D}"/>
    <cellStyle name="Comma 18" xfId="135" xr:uid="{F039F0E5-073F-4F69-BBD1-F043E4776A4E}"/>
    <cellStyle name="Comma 18 2" xfId="136" xr:uid="{B0F65FD0-3DFB-44F9-A4CC-F9B596933F22}"/>
    <cellStyle name="Comma 18 2 2" xfId="631" xr:uid="{C517E7A8-0579-4C7B-A69E-59704416510D}"/>
    <cellStyle name="Comma 18 3" xfId="137" xr:uid="{C0FF78DB-0D36-400E-BB75-65AAA967B9DC}"/>
    <cellStyle name="Comma 18 3 2" xfId="708" xr:uid="{55A017F1-19C2-4F9D-993F-1EDB8857A538}"/>
    <cellStyle name="Comma 18 4" xfId="576" xr:uid="{AF24BABE-B278-4D2A-9584-EAD0CF3FCB25}"/>
    <cellStyle name="Comma 19" xfId="138" xr:uid="{D39CCC7D-22B3-4BA2-8115-2B3D9111DB06}"/>
    <cellStyle name="Comma 19 2" xfId="139" xr:uid="{33A9AB57-84D6-4817-BE0E-9DE66DC15B1D}"/>
    <cellStyle name="Comma 19 2 2" xfId="635" xr:uid="{B1EA00DE-C944-403C-9750-135B5BE59E68}"/>
    <cellStyle name="Comma 19 2 3" xfId="745" xr:uid="{420EA983-FFC6-4DE5-BA1C-655D7CA66BCB}"/>
    <cellStyle name="Comma 19 2 4" xfId="584" xr:uid="{392657BB-D1E8-4366-A55E-B6D6D76A4C4F}"/>
    <cellStyle name="Comma 19 3" xfId="140" xr:uid="{9DFAFD7F-3D78-40E3-AC17-05063117EF4F}"/>
    <cellStyle name="Comma 19 3 2" xfId="608" xr:uid="{3AA2B6B8-EC3F-47FB-8FA3-FE78AC69BFA5}"/>
    <cellStyle name="Comma 19 4" xfId="720" xr:uid="{B706291E-F7BB-4966-BAFC-E4455EB7CA20}"/>
    <cellStyle name="Comma 19 5" xfId="758" xr:uid="{6D059F76-4BC6-4941-AFCD-8E9F3003E44E}"/>
    <cellStyle name="Comma 19 6" xfId="538" xr:uid="{F6440B94-D877-441E-A9BD-2717A015A2CA}"/>
    <cellStyle name="Comma 2" xfId="8" xr:uid="{CF6C9A68-BA52-4401-B299-404F56D18B45}"/>
    <cellStyle name="Comma 2 2" xfId="142" xr:uid="{389CC2F1-3276-4360-9D29-329501B10883}"/>
    <cellStyle name="Comma 2 2 10" xfId="555" xr:uid="{B8ED54DA-6F68-4070-B426-27AFF99E3AD9}"/>
    <cellStyle name="Comma 2 2 10 2" xfId="575" xr:uid="{8BAA659A-B99B-4E42-8434-0A157DC502B7}"/>
    <cellStyle name="Comma 2 2 10 2 2" xfId="630" xr:uid="{89341D63-6C9D-4144-BE24-1401C7B50982}"/>
    <cellStyle name="Comma 2 2 10 2 3" xfId="767" xr:uid="{F165159D-F1C1-4148-BDB1-62933D6AB71D}"/>
    <cellStyle name="Comma 2 2 10 3" xfId="618" xr:uid="{2F092DEF-F0FD-4503-8B56-33CD602B6652}"/>
    <cellStyle name="Comma 2 2 10 4" xfId="769" xr:uid="{C0FFE850-02D2-4316-AAA5-CEA76A73AC12}"/>
    <cellStyle name="Comma 2 2 2" xfId="143" xr:uid="{7C63F465-943D-4E4F-AF13-DF23222ABA20}"/>
    <cellStyle name="Comma 2 2 2 2" xfId="665" xr:uid="{3B83DC1F-E568-492B-93DF-F7179DADA65C}"/>
    <cellStyle name="Comma 2 2 3" xfId="144" xr:uid="{9CF83258-2597-4373-B381-515542E09EC5}"/>
    <cellStyle name="Comma 2 2 3 2" xfId="664" xr:uid="{9787F9F9-AFFD-4D1D-9375-C9BBA513FD75}"/>
    <cellStyle name="Comma 2 2 4" xfId="503" xr:uid="{209C0F12-6FCA-44F6-BCC1-491190933B49}"/>
    <cellStyle name="Comma 2 3" xfId="145" xr:uid="{773B8B48-1C51-4BCC-B251-1671E00EEBDD}"/>
    <cellStyle name="Comma 2 3 2" xfId="146" xr:uid="{B98F9401-1429-40A2-AA57-C01536D193D7}"/>
    <cellStyle name="Comma 2 3 2 2" xfId="666" xr:uid="{22FE7457-52BC-4D6C-99BA-F3891512DE77}"/>
    <cellStyle name="Comma 2 3 3" xfId="147" xr:uid="{80074784-E26B-42D7-84A4-695F28D3AF4E}"/>
    <cellStyle name="Comma 2 3 4" xfId="509" xr:uid="{878E88EB-406B-4180-A0B1-1E4F56E7142D}"/>
    <cellStyle name="Comma 2 4" xfId="141" xr:uid="{2D442982-F7D7-437A-B74A-918D0AEDA7B7}"/>
    <cellStyle name="Comma 2 4 2" xfId="667" xr:uid="{22F4B1A5-B465-4F24-8451-E8BFE8D3389C}"/>
    <cellStyle name="Comma 2 5" xfId="663" xr:uid="{3C2FE9D6-A0FE-4491-97F9-17A038398511}"/>
    <cellStyle name="Comma 2 6" xfId="644" xr:uid="{43F655C2-AAEF-44CF-A003-0318D98C0B30}"/>
    <cellStyle name="Comma 2 7" xfId="496" xr:uid="{891874D0-12DE-42C6-8F81-62EC865C395F}"/>
    <cellStyle name="Comma 2 7 2 2" xfId="547" xr:uid="{A4A2B4CC-5F52-459F-8589-E54B8A9E654E}"/>
    <cellStyle name="Comma 2 7 2 2 2" xfId="574" xr:uid="{5F589B70-73F2-4C08-8278-6F3C3D177ABC}"/>
    <cellStyle name="Comma 2 7 2 2 2 2" xfId="629" xr:uid="{DA98FB2A-5C8B-4E8F-9D0F-B486FC9CFCD6}"/>
    <cellStyle name="Comma 2 7 2 2 2 3" xfId="773" xr:uid="{65B1BABF-EF6C-4A15-A88B-C9DB7C1F360F}"/>
    <cellStyle name="Comma 2 7 2 2 3" xfId="615" xr:uid="{27D0A080-7540-4CFA-A340-321B4505B4FE}"/>
    <cellStyle name="Comma 2 7 2 2 4" xfId="770" xr:uid="{9B385DB4-115F-4D34-9BE4-8A579D0C18F8}"/>
    <cellStyle name="Comma 20" xfId="148" xr:uid="{A090EE35-21C1-4A0E-AD2A-F13BC3198D60}"/>
    <cellStyle name="Comma 20 2" xfId="149" xr:uid="{12C3E07C-FCAD-486A-BB88-6258E6592304}"/>
    <cellStyle name="Comma 20 2 2" xfId="637" xr:uid="{5FB7D093-5A67-47CE-8514-DB8DB1B5E977}"/>
    <cellStyle name="Comma 20 3" xfId="150" xr:uid="{257C7476-0D47-48D7-B4F6-D692F4D6329F}"/>
    <cellStyle name="Comma 20 3 2" xfId="709" xr:uid="{4B8505F5-EA87-419D-8E0E-5129EF00347D}"/>
    <cellStyle name="Comma 20 4" xfId="743" xr:uid="{8245EDDB-D88D-410D-A877-93E927EB51B9}"/>
    <cellStyle name="Comma 20 5" xfId="586" xr:uid="{99513B2A-F194-49F4-A526-BD790D2FF1D8}"/>
    <cellStyle name="Comma 21" xfId="151" xr:uid="{AAB7093A-5A3D-4930-B3BD-B59AAC52F6E0}"/>
    <cellStyle name="Comma 21 2" xfId="152" xr:uid="{1F057932-3477-46BA-99AA-342EB04575E0}"/>
    <cellStyle name="Comma 21 2 2" xfId="640" xr:uid="{F66D8D07-7302-46B7-9D20-1479DF8E5C20}"/>
    <cellStyle name="Comma 21 3" xfId="153" xr:uid="{47EF9C7A-2FFD-4B6C-A958-A95697251895}"/>
    <cellStyle name="Comma 21 3 2" xfId="715" xr:uid="{DAC561FB-F0F0-4D8E-9A05-28D30239BA45}"/>
    <cellStyle name="Comma 21 4" xfId="740" xr:uid="{A352CD55-E89C-4A76-A193-486E86D97115}"/>
    <cellStyle name="Comma 21 5" xfId="592" xr:uid="{EE975646-7A53-4816-8B1C-34F4290D25B3}"/>
    <cellStyle name="Comma 22" xfId="154" xr:uid="{7751B0E7-1B05-4C5C-B83F-41F71F8A5DE8}"/>
    <cellStyle name="Comma 22 2" xfId="155" xr:uid="{8F09837D-7E8D-4528-AEB8-6DFE368DFEC0}"/>
    <cellStyle name="Comma 22 2 2" xfId="642" xr:uid="{5D7DDF0F-3222-4B94-B39F-44A36C42B384}"/>
    <cellStyle name="Comma 22 3" xfId="156" xr:uid="{F9FA5631-74F7-440F-8B0D-1DC3F2102BFB}"/>
    <cellStyle name="Comma 22 3 2" xfId="738" xr:uid="{EAB4A5E1-53A3-438B-8E61-68022E35B1E1}"/>
    <cellStyle name="Comma 22 4" xfId="597" xr:uid="{CC49B89C-FA7F-4010-B4FD-2C76EF60D30A}"/>
    <cellStyle name="Comma 22 8 2" xfId="494" xr:uid="{F5864F29-FCBD-4848-A68B-5B8FE8CD3650}"/>
    <cellStyle name="Comma 23" xfId="157" xr:uid="{AC8782E7-E171-40EF-ACA1-833BD47457C2}"/>
    <cellStyle name="Comma 23 2" xfId="158" xr:uid="{C4BC7D8C-B324-42E5-87F1-0D09014F909E}"/>
    <cellStyle name="Comma 23 2 2" xfId="643" xr:uid="{33A90885-8E87-4935-8CBA-AF969A311A51}"/>
    <cellStyle name="Comma 23 3" xfId="159" xr:uid="{E7A3B065-B146-42CB-98E7-FEBDA35CEE10}"/>
    <cellStyle name="Comma 23 3 2" xfId="737" xr:uid="{2BEDA9CE-7817-41C8-8247-23196576C664}"/>
    <cellStyle name="Comma 23 4" xfId="598" xr:uid="{1FE53941-DEE4-4EB4-BC7E-EFD2FB418C51}"/>
    <cellStyle name="Comma 24" xfId="160" xr:uid="{CECFFFA5-81E8-4891-8E26-7340B2FD6D2A}"/>
    <cellStyle name="Comma 24 2" xfId="161" xr:uid="{97952536-8076-4B28-ACDC-8D3E1BC2BF59}"/>
    <cellStyle name="Comma 24 2 2" xfId="620" xr:uid="{14052119-6428-43B3-8C76-2B7B6FC5F068}"/>
    <cellStyle name="Comma 24 3" xfId="162" xr:uid="{E0EC4DD8-9C35-4795-B707-203979CA82ED}"/>
    <cellStyle name="Comma 24 3 2" xfId="779" xr:uid="{BD46E87D-095F-450D-8E01-C97C1F00368E}"/>
    <cellStyle name="Comma 24 4" xfId="560" xr:uid="{0EADEF7F-7127-43AB-9F70-DB4BF03CFBE8}"/>
    <cellStyle name="Comma 25" xfId="163" xr:uid="{5E2318D6-6438-4904-BEAE-49827961A34D}"/>
    <cellStyle name="Comma 25 2" xfId="164" xr:uid="{6D20BA82-380D-4CE4-91F0-3965CEF31F96}"/>
    <cellStyle name="Comma 25 2 2" xfId="736" xr:uid="{083C9872-D517-4750-A177-5BA1F873F9A1}"/>
    <cellStyle name="Comma 25 3" xfId="165" xr:uid="{3A57F033-C352-4E07-BFB8-2C98E04B7628}"/>
    <cellStyle name="Comma 25 4" xfId="500" xr:uid="{E2A33B2B-4B4A-4C2D-9AB8-D4E6FE258FCD}"/>
    <cellStyle name="Comma 26" xfId="166" xr:uid="{BDF5CD7F-3321-4F15-B4F2-095C3979F027}"/>
    <cellStyle name="Comma 26 2" xfId="167" xr:uid="{C3A8FC93-FBE6-4B91-A11B-6C8A53384463}"/>
    <cellStyle name="Comma 26 3" xfId="168" xr:uid="{A6DFC892-F490-4B1C-85F0-1D1B72DFB2A7}"/>
    <cellStyle name="Comma 26 4" xfId="600" xr:uid="{DE67430F-807C-4553-8185-497866BCD047}"/>
    <cellStyle name="Comma 27" xfId="169" xr:uid="{B8DFFDB3-1FB2-445F-BC04-B31EA70DE0DF}"/>
    <cellStyle name="Comma 27 2" xfId="170" xr:uid="{36FC0FEC-32A8-460A-9B8F-1EF940475ADC}"/>
    <cellStyle name="Comma 27 2 4" xfId="585" xr:uid="{3FC8764D-688F-41AD-AFC1-ED4613638A00}"/>
    <cellStyle name="Comma 27 2 4 2" xfId="636" xr:uid="{F4531713-954B-4286-A8D8-7958BDAC1047}"/>
    <cellStyle name="Comma 27 2 4 3" xfId="744" xr:uid="{C067F839-5483-43CD-89EB-E5408C9CCA57}"/>
    <cellStyle name="Comma 27 3" xfId="171" xr:uid="{3910CC81-8F07-4CD7-A94B-000E600D6871}"/>
    <cellStyle name="Comma 27 4" xfId="734" xr:uid="{626EC8E4-307D-4C51-85DC-875E30A61EE7}"/>
    <cellStyle name="Comma 28" xfId="172" xr:uid="{9FA6CE41-4AED-4357-8FB9-124D11782CFD}"/>
    <cellStyle name="Comma 28 2" xfId="173" xr:uid="{153F11C6-F8E9-4E7A-8519-1B02E137A708}"/>
    <cellStyle name="Comma 28 3" xfId="174" xr:uid="{E4BC7F71-9728-4375-B07F-0F6824658C7B}"/>
    <cellStyle name="Comma 28 4" xfId="766" xr:uid="{62F82F48-90C3-48CA-AA6A-3CA250E124F7}"/>
    <cellStyle name="Comma 29" xfId="459" xr:uid="{1F3F1A29-2669-4438-B2D3-9BCEA12DC7F7}"/>
    <cellStyle name="Comma 3" xfId="175" xr:uid="{5C8CCDD6-FF8A-477E-B7BF-3F0FC1D7BDD5}"/>
    <cellStyle name="Comma 3 2" xfId="176" xr:uid="{E696F3ED-4103-49DC-A721-666E20506246}"/>
    <cellStyle name="Comma 3 2 2" xfId="177" xr:uid="{11010844-2B61-4DCF-A517-04AABC4A935D}"/>
    <cellStyle name="Comma 3 2 2 2" xfId="669" xr:uid="{5A52E3C6-5874-4706-B1FE-E06FD1C44246}"/>
    <cellStyle name="Comma 3 2 3" xfId="178" xr:uid="{C02FE849-E4DD-49D8-9450-B44D26E84636}"/>
    <cellStyle name="Comma 3 2 4" xfId="601" xr:uid="{A56D38C9-9AF1-43D6-AA7D-09E5CBC05315}"/>
    <cellStyle name="Comma 3 3" xfId="179" xr:uid="{FECE2DB6-FE25-46CB-8E4A-DBB546919FC7}"/>
    <cellStyle name="Comma 3 3 2" xfId="180" xr:uid="{76433ECC-F904-43DE-92AC-680D86763CA1}"/>
    <cellStyle name="Comma 3 3 3" xfId="181" xr:uid="{45C77178-4C19-46A9-B740-E7417A79CBBA}"/>
    <cellStyle name="Comma 3 3 4" xfId="670" xr:uid="{8934AD82-9A96-48E5-8469-197DD9501EEB}"/>
    <cellStyle name="Comma 3 4" xfId="182" xr:uid="{9DFC7AB9-1E61-4182-99B9-19691FFD2AF3}"/>
    <cellStyle name="Comma 3 4 2" xfId="668" xr:uid="{814B03F9-6EBC-4B8B-941E-CCA5E3E3F401}"/>
    <cellStyle name="Comma 3 5" xfId="183" xr:uid="{D241E67E-CE6D-41A0-AA32-3578CBD3CE7D}"/>
    <cellStyle name="Comma 3 5 2" xfId="645" xr:uid="{4F64BDD2-1DFE-4F71-9CD9-7A6DC9CFB3F4}"/>
    <cellStyle name="Comma 3 6" xfId="764" xr:uid="{1113F42B-9F36-441F-AD00-E6B9417235B4}"/>
    <cellStyle name="Comma 3 7" xfId="510" xr:uid="{B9879AB8-BA7A-4911-9440-1B2AC3265A5D}"/>
    <cellStyle name="Comma 30" xfId="462" xr:uid="{45751CA7-65CB-43E5-A832-5F08C1E4AD8E}"/>
    <cellStyle name="Comma 31" xfId="466" xr:uid="{C4C0DA65-0841-4D38-82A5-38E3E5965E68}"/>
    <cellStyle name="Comma 32" xfId="468" xr:uid="{DE0E377B-11A4-419E-9F5F-05EE5843F311}"/>
    <cellStyle name="Comma 33" xfId="472" xr:uid="{DCB45DC3-AD45-44D4-A5BD-C7A73B33E84C}"/>
    <cellStyle name="Comma 34" xfId="475" xr:uid="{CDC1EAAE-004E-4FA0-9203-C676007C2093}"/>
    <cellStyle name="Comma 35" xfId="477" xr:uid="{6D0EFAB9-5C87-471C-8F74-04D3B435279F}"/>
    <cellStyle name="Comma 36" xfId="480" xr:uid="{05BFEA64-8D92-46EB-853C-360840878444}"/>
    <cellStyle name="Comma 37" xfId="483" xr:uid="{2CBA6899-C733-46D4-A50F-CB73DB355F2A}"/>
    <cellStyle name="Comma 37 2" xfId="611" xr:uid="{71333286-15D7-4586-B652-5787F4E5935B}"/>
    <cellStyle name="Comma 37 3" xfId="755" xr:uid="{343F0B21-ECF3-461F-803A-D5582F03243C}"/>
    <cellStyle name="Comma 37 4" xfId="541" xr:uid="{94B554A6-5210-409C-B482-010A34ABD31C}"/>
    <cellStyle name="Comma 38" xfId="487" xr:uid="{4D607A4D-BB0A-47C7-9AC4-8FB36A22B5E4}"/>
    <cellStyle name="Comma 39" xfId="489" xr:uid="{297F99E0-B88C-4C33-802E-69A82514996F}"/>
    <cellStyle name="Comma 4" xfId="184" xr:uid="{16B124C0-97ED-45A0-8D75-A0DB30691ECB}"/>
    <cellStyle name="Comma 4 10" xfId="526" xr:uid="{6D177950-29A5-4FD2-AE71-B9CA6C8992D0}"/>
    <cellStyle name="Comma 4 2" xfId="185" xr:uid="{3D67E0A9-66FC-49C8-9DF2-5AA0194812B7}"/>
    <cellStyle name="Comma 4 2 2" xfId="186" xr:uid="{836A5577-8684-4669-BBA5-B8B49352C9CF}"/>
    <cellStyle name="Comma 4 2 2 2" xfId="604" xr:uid="{90252828-EC56-4CE7-AB38-C3018A455B16}"/>
    <cellStyle name="Comma 4 2 2 3" xfId="761" xr:uid="{586F46BF-C857-446F-BD04-55816028BC5C}"/>
    <cellStyle name="Comma 4 2 2 4" xfId="529" xr:uid="{2FF5CC39-192F-442E-B956-6D4267EFAB2F}"/>
    <cellStyle name="Comma 4 2 3" xfId="187" xr:uid="{4D0258F7-ACAC-4FD1-8D53-9C8647F2984B}"/>
    <cellStyle name="Comma 4 2 3 2" xfId="603" xr:uid="{34EA287E-0550-42F7-BEE5-2D44CA515781}"/>
    <cellStyle name="Comma 4 2 4" xfId="671" xr:uid="{0F0869BB-AD21-474A-ADC8-BA696FD64D0E}"/>
    <cellStyle name="Comma 4 2 5" xfId="762" xr:uid="{46F3BF4E-EB81-4E7C-81EA-911254C3B225}"/>
    <cellStyle name="Comma 4 2 6" xfId="527" xr:uid="{4CFEFA99-C7F8-4CA1-84E9-C16CF4FCCA3A}"/>
    <cellStyle name="Comma 4 3" xfId="531" xr:uid="{742760EF-2BCD-4FBA-B4CD-219DA6456FA8}"/>
    <cellStyle name="Comma 4 3 2" xfId="605" xr:uid="{69B07BAB-F973-4996-85FE-D1B1E230F619}"/>
    <cellStyle name="Comma 4 3 3" xfId="760" xr:uid="{6CA6E101-432D-49FE-A28F-253BEFD62F26}"/>
    <cellStyle name="Comma 4 4" xfId="571" xr:uid="{52A938D0-CFDD-447A-9C7D-FCAA4D3DBA6B}"/>
    <cellStyle name="Comma 4 4 2" xfId="626" xr:uid="{15439494-D2D1-4BF2-B1AC-1C753234E397}"/>
    <cellStyle name="Comma 4 4 3" xfId="749" xr:uid="{CF47E01D-A512-4D62-843F-2849EAEEAFC0}"/>
    <cellStyle name="Comma 4 5" xfId="579" xr:uid="{6B69C1E3-A8F8-4DCB-A511-E93017A36202}"/>
    <cellStyle name="Comma 4 5 2" xfId="632" xr:uid="{2D470984-A367-445A-986B-52B965B87509}"/>
    <cellStyle name="Comma 4 5 3" xfId="748" xr:uid="{96913305-32F2-4C82-929D-3579267C5E08}"/>
    <cellStyle name="Comma 4 6" xfId="595" xr:uid="{03612D1D-6F8C-4840-89A2-61F3E16AE2C9}"/>
    <cellStyle name="Comma 4 6 2" xfId="641" xr:uid="{0A1A0FFB-E61C-45AE-B6C5-AF94F0B4DAD2}"/>
    <cellStyle name="Comma 4 6 3" xfId="739" xr:uid="{6107D017-96C7-4B0C-94AF-8F5FA4C61D0B}"/>
    <cellStyle name="Comma 4 7" xfId="602" xr:uid="{D6A0521C-30AF-4D97-9B1B-CDC4EF0CD7AD}"/>
    <cellStyle name="Comma 4 8" xfId="646" xr:uid="{276DD993-EED2-4E57-8230-BCEFC9BD88CA}"/>
    <cellStyle name="Comma 4 9" xfId="763" xr:uid="{004D5448-A7BB-419E-9FF9-F8A109C43C99}"/>
    <cellStyle name="Comma 40" xfId="83" xr:uid="{5DD49971-EC40-4149-805A-460CA913754D}"/>
    <cellStyle name="Comma 41" xfId="493" xr:uid="{047D619B-9C96-41EE-B3A6-D0997874B632}"/>
    <cellStyle name="Comma 43" xfId="188" xr:uid="{E435B166-DBEE-41B1-8376-6D5B315B1179}"/>
    <cellStyle name="Comma 43 2" xfId="189" xr:uid="{F9EEE076-86FA-483E-8146-C1FDB3AC5212}"/>
    <cellStyle name="Comma 43 3" xfId="190" xr:uid="{229F3A81-7D5A-479F-8094-6E82FB4CE77D}"/>
    <cellStyle name="Comma 5" xfId="191" xr:uid="{2D09EC61-F4E7-44B2-9A34-528859C81CE4}"/>
    <cellStyle name="Comma 5 2" xfId="192" xr:uid="{E9393B78-C1C6-4002-862F-8FA5835E44A8}"/>
    <cellStyle name="Comma 5 2 2" xfId="193" xr:uid="{F9863463-D55C-4CF5-B49C-66545EE33BE9}"/>
    <cellStyle name="Comma 5 2 2 2" xfId="674" xr:uid="{FCB3AA3C-6C91-4F0C-A1B2-1FC7BB3AB46D}"/>
    <cellStyle name="Comma 5 2 3" xfId="194" xr:uid="{FEE8F98E-6BDF-427F-AA0B-08C992ECC5F7}"/>
    <cellStyle name="Comma 5 2 3 2" xfId="675" xr:uid="{68207A60-7053-4F0D-A3AD-7B9CBC11ED5F}"/>
    <cellStyle name="Comma 5 2 4" xfId="673" xr:uid="{FCC6D73B-6AC7-4338-8AB9-CAD6EC16D2E1}"/>
    <cellStyle name="Comma 5 2 5" xfId="648" xr:uid="{FC926A62-1AC2-44C1-B311-2B81EE38216C}"/>
    <cellStyle name="Comma 5 2 6" xfId="607" xr:uid="{AA20EFA6-6923-4208-B1CB-F989CC85C750}"/>
    <cellStyle name="Comma 5 3" xfId="195" xr:uid="{384C9578-C9C2-4BC6-ADBB-67B8C8A39E27}"/>
    <cellStyle name="Comma 5 3 2" xfId="676" xr:uid="{05C25A96-7E98-4503-9838-0A3C86BB55C8}"/>
    <cellStyle name="Comma 5 4" xfId="196" xr:uid="{B25A8BCC-8B59-4561-9B75-31F32960F3BC}"/>
    <cellStyle name="Comma 5 4 2" xfId="677" xr:uid="{CA2BA4D6-1C5D-4149-952E-638BD9AC405E}"/>
    <cellStyle name="Comma 5 5" xfId="672" xr:uid="{4498D377-578A-4B73-8675-1E2282B7A359}"/>
    <cellStyle name="Comma 5 6" xfId="647" xr:uid="{4E231012-12C5-46F9-9ABB-C6CA00A08275}"/>
    <cellStyle name="Comma 5 7" xfId="771" xr:uid="{4A3F1C63-6D5C-4C47-8E42-EA7FEEF3394C}"/>
    <cellStyle name="Comma 5 8" xfId="534" xr:uid="{EF196FBD-26EC-483F-8EF6-669CADAD7470}"/>
    <cellStyle name="Comma 6" xfId="197" xr:uid="{0363FEC3-F6B4-491C-8179-FB6033D44DCC}"/>
    <cellStyle name="Comma 6 2" xfId="198" xr:uid="{9E7E4111-23E3-45FE-B229-8E4C5ED5065C}"/>
    <cellStyle name="Comma 6 2 2" xfId="199" xr:uid="{BD752F30-5C14-457F-8A69-0CE4826C8418}"/>
    <cellStyle name="Comma 6 2 2 2" xfId="678" xr:uid="{5169EE27-8AD7-4806-B99B-B3DA260CF2C1}"/>
    <cellStyle name="Comma 6 2 3" xfId="200" xr:uid="{6FBE2B85-0474-490E-B5E8-B479C65488D0}"/>
    <cellStyle name="Comma 6 2 4" xfId="612" xr:uid="{B7300516-D249-425C-910A-352CBE8A083C}"/>
    <cellStyle name="Comma 6 3" xfId="201" xr:uid="{E6E4E737-1021-44F5-8621-703B454779FA}"/>
    <cellStyle name="Comma 6 3 2" xfId="202" xr:uid="{669CAE64-944B-4705-83F5-DC55CACEF922}"/>
    <cellStyle name="Comma 6 3 3" xfId="203" xr:uid="{BD9476F4-4516-4042-A19E-9D6FC025DBF9}"/>
    <cellStyle name="Comma 6 3 4" xfId="649" xr:uid="{E5A33F3E-5A70-43D3-8EE7-43F5F0538F06}"/>
    <cellStyle name="Comma 6 4" xfId="204" xr:uid="{7A1F6602-B0DF-46CB-8342-2DE5E6150ACD}"/>
    <cellStyle name="Comma 6 4 2" xfId="205" xr:uid="{6398AF76-BFCF-41C1-BA43-7E29AEAEA52C}"/>
    <cellStyle name="Comma 6 4 3" xfId="206" xr:uid="{4AF03560-7784-4D60-A118-51786B9ADAC0}"/>
    <cellStyle name="Comma 6 4 4" xfId="754" xr:uid="{3AA9F023-47CB-49C8-8569-897CFF22D1DE}"/>
    <cellStyle name="Comma 6 5" xfId="207" xr:uid="{30C8550E-BA4F-40D0-8674-A1234573D45C}"/>
    <cellStyle name="Comma 6 6" xfId="208" xr:uid="{5763EDEF-2622-4920-A877-82A3955B2826}"/>
    <cellStyle name="Comma 6 7" xfId="542" xr:uid="{D5F77B8F-F999-434D-B4BC-764CBBCFE0AE}"/>
    <cellStyle name="Comma 7" xfId="209" xr:uid="{6BB4EE33-395A-44D1-9254-DD91626D6F52}"/>
    <cellStyle name="Comma 7 2" xfId="210" xr:uid="{B119A610-8A96-44C7-B492-E87566018BB2}"/>
    <cellStyle name="Comma 7 2 2" xfId="211" xr:uid="{D12EDBE1-36B3-4EAF-96DF-4AAAA16DF9C8}"/>
    <cellStyle name="Comma 7 2 2 2" xfId="679" xr:uid="{967EF049-A730-4F4C-AD56-218AF154511B}"/>
    <cellStyle name="Comma 7 2 3" xfId="212" xr:uid="{EA781148-0572-450A-84AA-33FBD7FFDE0A}"/>
    <cellStyle name="Comma 7 2 4" xfId="557" xr:uid="{E8959F86-9948-40E7-A90D-2AB339830449}"/>
    <cellStyle name="Comma 7 3" xfId="213" xr:uid="{7D08A7AB-64CB-41EE-80F7-2DC3497CC57C}"/>
    <cellStyle name="Comma 7 3 2" xfId="619" xr:uid="{E763DA98-2B7A-4000-8A46-0AC2FCA5DB1B}"/>
    <cellStyle name="Comma 7 4" xfId="214" xr:uid="{82FEEF57-1830-4BCE-BC30-3E12E1C055BB}"/>
    <cellStyle name="Comma 7 4 2" xfId="650" xr:uid="{4A90863C-DDC5-419D-94E0-4810D891DA53}"/>
    <cellStyle name="Comma 7 5" xfId="556" xr:uid="{C4241556-CA89-4258-9B07-7A245DCAAE86}"/>
    <cellStyle name="Comma 8" xfId="215" xr:uid="{39353D27-DBEB-48E5-BAB8-2B7775D586E9}"/>
    <cellStyle name="Comma 8 2" xfId="216" xr:uid="{4EF58D21-040A-402A-B898-7FB97B8DF528}"/>
    <cellStyle name="Comma 8 2 2" xfId="217" xr:uid="{6184E9F8-04FD-461B-85FE-537F1CBE5C1C}"/>
    <cellStyle name="Comma 8 2 3" xfId="218" xr:uid="{D035F419-2493-4ECB-AFAB-6854355A3552}"/>
    <cellStyle name="Comma 8 2 4" xfId="616" xr:uid="{1BB3959A-FD60-44D3-9CCF-4923BD451F43}"/>
    <cellStyle name="Comma 8 3" xfId="219" xr:uid="{7BF9F366-F91A-4F8E-B488-E2F1894C24E5}"/>
    <cellStyle name="Comma 8 3 2" xfId="680" xr:uid="{93BE0FE3-84A4-4282-9685-61BD2919EEC0}"/>
    <cellStyle name="Comma 8 4" xfId="220" xr:uid="{1BF530B1-BC3D-47C9-8A44-909D6489AE5F}"/>
    <cellStyle name="Comma 8 4 2" xfId="752" xr:uid="{622C392A-CCE8-47A3-BA3F-92AAF9926998}"/>
    <cellStyle name="Comma 8 5" xfId="549" xr:uid="{9626C451-840B-41F1-8E3C-BEF8EBBFD532}"/>
    <cellStyle name="Comma 9" xfId="221" xr:uid="{2C7E638F-3494-4C5B-A4BC-C11C3C2138C7}"/>
    <cellStyle name="Comma 9 2" xfId="222" xr:uid="{DED45F81-846E-45F1-9A73-BDFA66821F7D}"/>
    <cellStyle name="Comma 9 2 2" xfId="223" xr:uid="{4A6507F9-8354-421C-99E0-922F60FBF13F}"/>
    <cellStyle name="Comma 9 2 3" xfId="224" xr:uid="{BE1C7950-5A69-41FC-B900-6B2532D2AFFE}"/>
    <cellStyle name="Comma 9 2 4" xfId="613" xr:uid="{07A8B08F-8E49-4117-8103-943379162F1D}"/>
    <cellStyle name="Comma 9 3" xfId="225" xr:uid="{5082F412-89AB-470A-86DE-60497AFCBB68}"/>
    <cellStyle name="Comma 9 3 2" xfId="661" xr:uid="{E23B0950-974F-4DA8-8EFE-BC719C601B06}"/>
    <cellStyle name="Comma 9 4" xfId="226" xr:uid="{EFCEB520-44A8-4BF9-97AD-37558E8C7329}"/>
    <cellStyle name="Comma 9 4 2" xfId="753" xr:uid="{76F6399C-3C46-4EA1-8DCA-D1585C5898E7}"/>
    <cellStyle name="Comma 9 5" xfId="543" xr:uid="{CC26330E-092A-44E8-BB56-508C909F3635}"/>
    <cellStyle name="Comma 99" xfId="227" xr:uid="{C2F062C6-8884-4A17-8818-55F28501BD77}"/>
    <cellStyle name="Comma 99 3" xfId="681" xr:uid="{9CC64520-502E-4370-8447-66C2C3A1C171}"/>
    <cellStyle name="comma zerodec" xfId="228" xr:uid="{F3827ABB-377D-402E-8D0F-0A055C479C83}"/>
    <cellStyle name="comma zerodec 2" xfId="682" xr:uid="{B0CFDA83-B8BB-43FB-8A5A-75ECBF77C4D8}"/>
    <cellStyle name="Comma_OHTL - E updat" xfId="491" xr:uid="{9C4F63E4-8A34-4E93-AB93-71BA3B35773B}"/>
    <cellStyle name="Copied" xfId="229" xr:uid="{4340EEF3-E425-42CC-AA81-B8312B104C6F}"/>
    <cellStyle name="Currency (0.00)" xfId="230" xr:uid="{EEA01ED5-0A99-4D68-A8F4-4D6603084BDE}"/>
    <cellStyle name="Currency [00]" xfId="231" xr:uid="{10387869-95FA-4B95-ADB8-509E590C5E2D}"/>
    <cellStyle name="Currency 10" xfId="703" xr:uid="{533618AB-D259-4F3A-A1F4-613A3714A6C0}"/>
    <cellStyle name="Currency 11" xfId="659" xr:uid="{20A906A5-0D29-47C7-B657-23DA26DEC33B}"/>
    <cellStyle name="Currency 12" xfId="702" xr:uid="{6C4AED7F-116D-42D4-8CA9-23887D9E53D3}"/>
    <cellStyle name="Currency 13" xfId="660" xr:uid="{40C1CB4B-D1A6-492C-99C6-2C7D99292B22}"/>
    <cellStyle name="Currency 14" xfId="701" xr:uid="{BDED6E5A-8AA9-4270-9E7E-D94719D5FA3F}"/>
    <cellStyle name="Currency 15" xfId="662" xr:uid="{5D479938-8C5C-4F99-BEBE-1E5855E82532}"/>
    <cellStyle name="Currency 16" xfId="700" xr:uid="{D8F6F5AB-75BC-44B8-A2A5-E57E13B146A4}"/>
    <cellStyle name="Currency 17" xfId="651" xr:uid="{0C4ED610-BE14-4AEC-B054-996B0881F508}"/>
    <cellStyle name="Currency 18" xfId="735" xr:uid="{1D9E7205-3C74-4615-9390-6F0E7037836F}"/>
    <cellStyle name="Currency 2" xfId="508" xr:uid="{853C77B7-1D5D-423F-BAD6-5BECE7D654C1}"/>
    <cellStyle name="Currency 2 2" xfId="714" xr:uid="{92266963-374F-4088-8C55-DCC151F6020C}"/>
    <cellStyle name="Currency 3" xfId="687" xr:uid="{1639058E-67E1-4BE7-8885-ED4218F95BC3}"/>
    <cellStyle name="Currency 4" xfId="713" xr:uid="{E5702FE9-222E-4CD2-84A7-67FCE7E7B263}"/>
    <cellStyle name="Currency 5" xfId="686" xr:uid="{2BE66C1D-E9D4-4A7A-8CBB-54D73C2BE9A5}"/>
    <cellStyle name="Currency 6" xfId="712" xr:uid="{5BEF38BD-85A0-4886-BE3D-240C6305DC4C}"/>
    <cellStyle name="Currency 7" xfId="685" xr:uid="{DA464EDC-A0FE-40D7-8386-A3C8CFDEEAF4}"/>
    <cellStyle name="Currency 8" xfId="732" xr:uid="{85BC7ADC-BE2E-4C06-8013-D51AC80C493A}"/>
    <cellStyle name="Currency 9" xfId="658" xr:uid="{2541A7BC-2FAB-4B23-B0C5-8253E3620A5A}"/>
    <cellStyle name="Currency1" xfId="232" xr:uid="{C6043D42-EE53-4735-B57E-728B6E753AD1}"/>
    <cellStyle name="Currency1 2" xfId="683" xr:uid="{A61EAA23-E1E1-4AEC-9F37-873B164B7A04}"/>
    <cellStyle name="Date Short" xfId="233" xr:uid="{B3358C03-54D2-4B0F-A026-2761344C1ED3}"/>
    <cellStyle name="DELTA" xfId="234" xr:uid="{5186CC44-0CDB-406D-985D-F4C65129DFD0}"/>
    <cellStyle name="Dezimal [0]_Compiling Utility Macros" xfId="235" xr:uid="{2BBC1036-778E-4B67-B9F1-B47A562A713C}"/>
    <cellStyle name="Dezimal_Compiling Utility Macros" xfId="236" xr:uid="{6BA54317-CB22-49B1-8F5D-D2A271A6AA45}"/>
    <cellStyle name="Dollar (zero dec)" xfId="237" xr:uid="{18B1C3D0-4FFD-4BF7-8CDE-E0F885B83EA2}"/>
    <cellStyle name="Dollar (zero dec) 2" xfId="684" xr:uid="{21E457B0-6A1A-41E5-AAC3-C8B7C340B085}"/>
    <cellStyle name="Enter Currency (0)" xfId="238" xr:uid="{9E095D89-900F-4152-9172-AE27F90AF6A7}"/>
    <cellStyle name="Enter Currency (2)" xfId="239" xr:uid="{10AB77DF-F2F2-4344-B00B-9EC882C558B4}"/>
    <cellStyle name="Enter Units (0)" xfId="240" xr:uid="{8BFF35AC-F92A-48C3-8AAD-7CC140EC1498}"/>
    <cellStyle name="Enter Units (1)" xfId="241" xr:uid="{0E85F67E-2F8F-4491-A594-4C6EE2378F0C}"/>
    <cellStyle name="Enter Units (2)" xfId="242" xr:uid="{711C3AAF-85FE-46AE-89B1-4B2A0515E714}"/>
    <cellStyle name="Entered" xfId="243" xr:uid="{A8C21415-C221-49B0-A3E7-34A3A5954C46}"/>
    <cellStyle name="Entry" xfId="244" xr:uid="{E256375A-825C-41B5-8AC8-81B6ACEC6EF0}"/>
    <cellStyle name="Euro" xfId="245" xr:uid="{4B4F5BD0-2C63-4E4E-AFFD-C85545105511}"/>
    <cellStyle name="Explanatory Text 2" xfId="246" xr:uid="{09287791-D8EB-4699-A8C2-CDDA4F6F9F11}"/>
    <cellStyle name="Explanatory Text 3" xfId="247" xr:uid="{4FFF549A-628C-4243-B119-40BDB4FB340A}"/>
    <cellStyle name="Followed Hyperlink 2" xfId="515" xr:uid="{59AC9743-17D3-4BEE-A2A9-6302D034064B}"/>
    <cellStyle name="Good 2" xfId="248" xr:uid="{FCE066A2-2932-47FA-804A-2599809154E7}"/>
    <cellStyle name="Good 3" xfId="249" xr:uid="{D1F26F6F-E150-421D-B60A-4D7F86F95ECF}"/>
    <cellStyle name="Grey" xfId="250" xr:uid="{6996B6A5-F745-49FC-B62A-2125BC70290F}"/>
    <cellStyle name="Grey 2" xfId="251" xr:uid="{A5492FCA-73ED-4D4B-A589-E9C10D1E1C4F}"/>
    <cellStyle name="Header1" xfId="252" xr:uid="{1CF866B8-F122-4FA7-9CBB-F6519293E690}"/>
    <cellStyle name="Header2" xfId="253" xr:uid="{8B446282-3114-4BF9-B772-23C028E85AC7}"/>
    <cellStyle name="Heading 1 2" xfId="254" xr:uid="{CF72EB08-374F-408B-9ECA-9558B34B78A1}"/>
    <cellStyle name="Heading 2 2" xfId="255" xr:uid="{1E33887E-A8C3-4A89-B79E-01B18D87DE71}"/>
    <cellStyle name="Heading 3 2" xfId="256" xr:uid="{D3BE60C5-B984-49FA-AC62-010940936701}"/>
    <cellStyle name="Heading 4 2" xfId="257" xr:uid="{9ACF49E0-8A4E-412F-A8F4-169CEAB5DFB5}"/>
    <cellStyle name="Hyperlink 2" xfId="258" xr:uid="{8DC8D98A-C09A-41DF-91FF-CC199546F13C}"/>
    <cellStyle name="Hyperlink 2 2" xfId="516" xr:uid="{A8879FA0-DBE1-4898-9D1C-FF1C47D48BA0}"/>
    <cellStyle name="Hyperlink 3" xfId="259" xr:uid="{407CF693-8DC7-4208-8AB2-A8711BD25B99}"/>
    <cellStyle name="Hyperlink 3 2" xfId="528" xr:uid="{1772B23E-C5B2-41D2-B764-0BB492B48511}"/>
    <cellStyle name="Hyperlink 4" xfId="537" xr:uid="{B6A4BF42-A6D2-421D-A679-F0281FFE7F1D}"/>
    <cellStyle name="Hyperlink 5" xfId="514" xr:uid="{ACEAE0C1-2D97-498E-9CB9-09A9040B7276}"/>
    <cellStyle name="Input [yellow]" xfId="260" xr:uid="{C28BA7CC-55C2-4A07-9C09-5C40E24EB3A6}"/>
    <cellStyle name="Input [yellow] 2" xfId="261" xr:uid="{5F5DA03B-B7B6-469F-9A5C-9A9C2814CC74}"/>
    <cellStyle name="Input 10" xfId="262" xr:uid="{9C506DAF-8E38-4995-B872-2E5A26615770}"/>
    <cellStyle name="Input 11" xfId="263" xr:uid="{121322F7-BCE9-486B-BBE9-36B408A39CF3}"/>
    <cellStyle name="Input 12" xfId="264" xr:uid="{E8C83289-7CBE-4638-B896-8ABD06B88DD8}"/>
    <cellStyle name="Input 13" xfId="265" xr:uid="{04E0B57B-7515-4603-8B4E-0236A996F7A5}"/>
    <cellStyle name="Input 2" xfId="266" xr:uid="{D04CCFDA-0969-4116-A386-43A773553F3F}"/>
    <cellStyle name="Input 3" xfId="267" xr:uid="{BBD67952-7021-4D2D-BD9B-8752BE850F05}"/>
    <cellStyle name="Input 4" xfId="268" xr:uid="{9142BA03-9A18-4103-9DFA-D5326EABAA0C}"/>
    <cellStyle name="Input 5" xfId="269" xr:uid="{0A1AF171-6575-46D5-9739-6F03D789BD27}"/>
    <cellStyle name="Input 6" xfId="270" xr:uid="{9C5E8758-3483-4134-A8B0-4B7D8E20E075}"/>
    <cellStyle name="Input 7" xfId="271" xr:uid="{5199D86F-4C77-44E7-94F0-8657DA47E9B1}"/>
    <cellStyle name="Input 8" xfId="272" xr:uid="{CFD1B265-7088-43D1-914E-F5A718201D24}"/>
    <cellStyle name="Input 9" xfId="273" xr:uid="{7EBF1129-722C-4FA7-AEF0-2F2B0C4BD442}"/>
    <cellStyle name="lines" xfId="274" xr:uid="{1F156AB9-7223-42EA-BA6D-6E0127FE7327}"/>
    <cellStyle name="Link Currency (0)" xfId="275" xr:uid="{51753BA1-F3C9-4573-8F33-DB837DF64201}"/>
    <cellStyle name="Link Currency (2)" xfId="276" xr:uid="{EBA4A960-9048-4727-AF91-36AC73394954}"/>
    <cellStyle name="Link Units (0)" xfId="277" xr:uid="{5309E5C2-BC05-4510-B465-7400E15CE3C4}"/>
    <cellStyle name="Link Units (1)" xfId="278" xr:uid="{931FB15A-BAA5-489C-97B9-0435D8620E04}"/>
    <cellStyle name="Link Units (2)" xfId="279" xr:uid="{1DAC6743-0E81-4E1D-849E-9106922D4763}"/>
    <cellStyle name="Linked Cell 2" xfId="280" xr:uid="{6E696F23-445C-469D-8A8B-D150D5538D58}"/>
    <cellStyle name="Linked Cell 3" xfId="281" xr:uid="{730F6526-E61B-4342-9B79-2907CF4A20E2}"/>
    <cellStyle name="Miglia - Stile1" xfId="282" xr:uid="{1488BE47-B0C9-4DD7-B02C-C691191C0639}"/>
    <cellStyle name="Miglia - Stile2" xfId="283" xr:uid="{CD0D031B-ACB5-41F4-BD72-5EA92E7C0530}"/>
    <cellStyle name="Miglia - Stile3" xfId="284" xr:uid="{B5406663-5C39-4E6D-A40D-5C2D825A9DAF}"/>
    <cellStyle name="Miglia - Stile4" xfId="285" xr:uid="{5EACB8DC-F250-49E5-97C7-9068CB11A67D}"/>
    <cellStyle name="Miglia - Stile5" xfId="286" xr:uid="{0A03F592-798E-4928-9B09-DC9D68F27BE7}"/>
    <cellStyle name="Milliers [0]_AR1194" xfId="287" xr:uid="{3F64E45A-DC22-4A4E-BFE6-AFD59F69E106}"/>
    <cellStyle name="Milliers_AR1194" xfId="288" xr:uid="{8B3C3EB4-0B63-405A-8890-5D909926F6E0}"/>
    <cellStyle name="Monétaire [0]_AR1194" xfId="289" xr:uid="{58B88143-8CFE-4ED5-8AD1-7B14397E2E19}"/>
    <cellStyle name="Monétaire_AR1194" xfId="290" xr:uid="{D46454E9-5DC1-4295-96EB-19A4F3875299}"/>
    <cellStyle name="Neutral 2" xfId="291" xr:uid="{F0F9BCDD-FCE2-4756-ADD4-82D14F9ED767}"/>
    <cellStyle name="Neutral 3" xfId="292" xr:uid="{B3DD9A59-ECAE-41DB-8286-EA9F865D123D}"/>
    <cellStyle name="no dec" xfId="293" xr:uid="{F0D38A65-F059-4E35-8AF0-DA7294C277C1}"/>
    <cellStyle name="Normal" xfId="0" builtinId="0"/>
    <cellStyle name="Normal - Stile6" xfId="294" xr:uid="{EF43CBB8-EBE0-4C75-83B7-B6DF578A2884}"/>
    <cellStyle name="Normal - Stile7" xfId="295" xr:uid="{EEFD1380-0B85-4359-9BB5-E81E9308881F}"/>
    <cellStyle name="Normal - Stile8" xfId="296" xr:uid="{0CEBCEC0-AE96-4126-AC03-B8E7F9B40F67}"/>
    <cellStyle name="Normal - Style1" xfId="297" xr:uid="{32C578A1-1911-495B-97E2-AF21886C4891}"/>
    <cellStyle name="Normal - Style1 2" xfId="688" xr:uid="{BD33DE2F-C6A8-4482-B486-3F52EA829994}"/>
    <cellStyle name="Normal 10" xfId="298" xr:uid="{30C1DE92-5A33-436F-87AD-45C0A74B1A4B}"/>
    <cellStyle name="Normal 10 2" xfId="299" xr:uid="{3EF7EB15-C26B-4DEB-83BC-DB92147120E5}"/>
    <cellStyle name="Normal 10 2 2" xfId="689" xr:uid="{AD5FC5CB-1F75-4D2F-B950-A251F24CA165}"/>
    <cellStyle name="Normal 10 3" xfId="530" xr:uid="{E240689C-574B-4308-8A27-3D8F94AED40A}"/>
    <cellStyle name="Normal 10 3 2" xfId="582" xr:uid="{88821245-CD56-420B-B6C4-C787EEFD20DA}"/>
    <cellStyle name="Normal 10 4" xfId="561" xr:uid="{A0638619-B1B5-4149-9F8C-A27BA0EF2AF0}"/>
    <cellStyle name="Normal 10 5 2 4" xfId="6" xr:uid="{935BB7D2-2414-4E7C-AEFF-F7E24F7FDF3F}"/>
    <cellStyle name="Normal 11" xfId="300" xr:uid="{2C835D12-EAFC-4E94-8C9D-5B94249999BC}"/>
    <cellStyle name="Normal 11 2" xfId="301" xr:uid="{161A5EB3-6019-44B2-8276-1FC78A4057E9}"/>
    <cellStyle name="Normal 11 2 2" xfId="569" xr:uid="{6B699CEF-A667-4874-9B77-1C76449B0E9F}"/>
    <cellStyle name="Normal 11 3" xfId="548" xr:uid="{D9D95FD2-5201-426B-BA75-9E14FD6FCA92}"/>
    <cellStyle name="Normal 12" xfId="302" xr:uid="{64CADCB8-5C79-4EA4-BF6D-06982462B109}"/>
    <cellStyle name="Normal 12 2" xfId="303" xr:uid="{772258E7-29D6-4618-B118-87C297E8D09A}"/>
    <cellStyle name="Normal 12 2 2" xfId="721" xr:uid="{A87E6203-7849-445D-8872-579F71656146}"/>
    <cellStyle name="Normal 12 3" xfId="545" xr:uid="{804D24BC-3F50-44AF-BB0B-D4634C0CEA19}"/>
    <cellStyle name="Normal 13" xfId="304" xr:uid="{72D626B0-18E4-4106-AD06-0E80476D8B8C}"/>
    <cellStyle name="Normal 13 2" xfId="305" xr:uid="{4942339C-AE67-4978-94F3-08A8EA41A2E2}"/>
    <cellStyle name="Normal 13 2 2" xfId="591" xr:uid="{DF66766D-EF1B-4104-BB00-B9BB88CE8FF6}"/>
    <cellStyle name="Normal 13 3" xfId="722" xr:uid="{B6B14DD0-064E-4854-9BFE-A2E7FE724392}"/>
    <cellStyle name="Normal 13 4" xfId="564" xr:uid="{7D46D035-3CE9-4A16-A220-715E9958B6AD}"/>
    <cellStyle name="Normal 130" xfId="306" xr:uid="{7363382F-7FD4-41F8-B2A1-842366331913}"/>
    <cellStyle name="Normal 130 2" xfId="307" xr:uid="{A9D04C97-BE6B-4F97-8DA2-1851E13C3061}"/>
    <cellStyle name="Normal 134" xfId="308" xr:uid="{3E1EF966-5490-4025-88D2-CC1721F62673}"/>
    <cellStyle name="Normal 137 2" xfId="535" xr:uid="{51A2A3A9-9DB1-42EE-BDB5-DA198FEAE86C}"/>
    <cellStyle name="Normal 137 2 2" xfId="578" xr:uid="{1B1A7741-32C5-41C5-B286-4FBEE6502790}"/>
    <cellStyle name="Normal 14" xfId="309" xr:uid="{1EF4C383-ACE0-4D1C-8706-60E5BD849545}"/>
    <cellStyle name="Normal 14 2" xfId="310" xr:uid="{F195A069-D4B2-4A81-87F4-6ACEAD4EE088}"/>
    <cellStyle name="Normal 14 2 2" xfId="723" xr:uid="{F8353240-5ECB-4F3D-A6DA-6019F6C5B568}"/>
    <cellStyle name="Normal 14 3" xfId="566" xr:uid="{6B7BA8F9-3C7F-41CD-8760-C205A4662F49}"/>
    <cellStyle name="Normal 140" xfId="558" xr:uid="{1B3D557D-8EA2-47C9-BF26-F51889C172A2}"/>
    <cellStyle name="Normal 140 2" xfId="577" xr:uid="{C93E244C-2205-47CA-B88F-E8A763DC9B6E}"/>
    <cellStyle name="Normal 15" xfId="311" xr:uid="{ABEBD5B9-8108-4727-BC07-2AC218809DFD}"/>
    <cellStyle name="Normal 15 2" xfId="312" xr:uid="{5A186993-B30F-4FAA-8D61-615F03E8EC72}"/>
    <cellStyle name="Normal 15 2 2" xfId="724" xr:uid="{4E26A648-35CA-4AA5-9F35-31B18312FB04}"/>
    <cellStyle name="Normal 15 3" xfId="570" xr:uid="{676A49CA-F84A-43D2-A3C0-5FAA97FF386C}"/>
    <cellStyle name="Normal 16" xfId="313" xr:uid="{68D77EE6-24C9-4D3F-A614-9965B80F485A}"/>
    <cellStyle name="Normal 16 2" xfId="314" xr:uid="{1A2C5C28-7CAB-4005-ACA1-34099343AEB0}"/>
    <cellStyle name="Normal 16 2 2" xfId="725" xr:uid="{86E617FF-4F57-4270-AB5C-CB26B10C3E6D}"/>
    <cellStyle name="Normal 16 3" xfId="593" xr:uid="{EBE6C24F-624E-40E4-A9DD-DEED7AA1805E}"/>
    <cellStyle name="Normal 163" xfId="7" xr:uid="{21544EF7-CA61-4359-B814-EDE928B115C0}"/>
    <cellStyle name="Normal 168" xfId="5" xr:uid="{4F98C803-9329-4DD1-A6BF-576B237C05B5}"/>
    <cellStyle name="Normal 17" xfId="315" xr:uid="{02B22E51-22C4-4E41-A661-A40CFD434107}"/>
    <cellStyle name="Normal 17 2" xfId="316" xr:uid="{A5583C93-C774-416A-8BD9-A0D20E488629}"/>
    <cellStyle name="Normal 17 2 2" xfId="726" xr:uid="{8F5AEC4C-D458-4508-9C3E-79CDB3D6C4B9}"/>
    <cellStyle name="Normal 17 3" xfId="596" xr:uid="{A2AC7B9A-8E35-4AB2-9383-DEAE1528F767}"/>
    <cellStyle name="Normal 18" xfId="317" xr:uid="{9D243FF8-0D3B-45AD-8AC5-C49D9F59637A}"/>
    <cellStyle name="Normal 18 2" xfId="727" xr:uid="{7B032EA7-4027-47DC-B90B-CFC111457012}"/>
    <cellStyle name="Normal 18 3" xfId="505" xr:uid="{DCBA7639-D52B-4E65-A77F-36E9C62DAA58}"/>
    <cellStyle name="Normal 19" xfId="318" xr:uid="{B1D655F7-FF9A-4259-8EB3-F122396A3F20}"/>
    <cellStyle name="Normal 19 2" xfId="728" xr:uid="{6DEEA5E0-6A3F-4438-BA32-384160CF3D18}"/>
    <cellStyle name="Normal 2" xfId="1" xr:uid="{DEDF3C75-C90B-41DA-BCBD-0BBFE09C9746}"/>
    <cellStyle name="Normal 2 17 2 2" xfId="546" xr:uid="{D07E7113-EF52-4A4B-987C-2E0A30F77473}"/>
    <cellStyle name="Normal 2 2" xfId="320" xr:uid="{6CF6D0C2-068A-4823-B3EA-A35D75DAF73C}"/>
    <cellStyle name="Normal 2 2 2" xfId="690" xr:uid="{E932607D-A70D-4D15-BD80-EB7EFA4C5A57}"/>
    <cellStyle name="Normal 2 2 3" xfId="511" xr:uid="{C5F7A95E-2E3B-44DE-915D-509B3C6D46CE}"/>
    <cellStyle name="Normal 2 3" xfId="321" xr:uid="{39757495-7ED0-428F-AF71-CA25614F10F6}"/>
    <cellStyle name="Normal 2 4" xfId="322" xr:uid="{35DBCE0A-A02D-4060-BAD6-8A50FA22B2C4}"/>
    <cellStyle name="Normal 2 5" xfId="319" xr:uid="{8041DD15-86C7-42E8-8086-B9D9240D55CE}"/>
    <cellStyle name="Normal 2 6" xfId="506" xr:uid="{2C3417C7-A5CD-4567-9783-E51B3FE7E4D3}"/>
    <cellStyle name="Normal 2 9" xfId="497" xr:uid="{38670069-A672-41DE-B5D5-AEC296EE208F}"/>
    <cellStyle name="Normal 20" xfId="323" xr:uid="{966D401E-FDBA-4F44-9362-93CC54C5C9B2}"/>
    <cellStyle name="Normal 20 2" xfId="730" xr:uid="{41EAF87E-894C-407A-B92D-1BB207A18B56}"/>
    <cellStyle name="Normal 21" xfId="324" xr:uid="{0A925769-1E40-461E-A680-D01C28304C3B}"/>
    <cellStyle name="Normal 21 2" xfId="731" xr:uid="{D7AB82A0-77D8-49EC-9440-FC1CFC267B5E}"/>
    <cellStyle name="Normal 211" xfId="325" xr:uid="{574EA1F3-8376-4AF6-9142-B3E60ED00A57}"/>
    <cellStyle name="Normal 22" xfId="326" xr:uid="{F6149B27-9C19-498E-B2D3-368D86185843}"/>
    <cellStyle name="Normal 22 2" xfId="729" xr:uid="{A82B2698-CD01-4331-889C-A6B58B5BEA53}"/>
    <cellStyle name="Normal 23" xfId="327" xr:uid="{2C66DC52-DD81-4EA8-B199-AF376E41B70F}"/>
    <cellStyle name="Normal 23 2" xfId="328" xr:uid="{412B3A38-E695-4359-BD7F-E3C566ECB161}"/>
    <cellStyle name="Normal 23 3" xfId="329" xr:uid="{7067DCC3-8995-441F-BAFA-B9D8B408B408}"/>
    <cellStyle name="Normal 23 4" xfId="691" xr:uid="{3A4BB811-8511-4214-8268-836F7F725225}"/>
    <cellStyle name="Normal 24" xfId="330" xr:uid="{35AC3477-F451-4684-BCD6-EBB45CB2D5CC}"/>
    <cellStyle name="Normal 24 2" xfId="331" xr:uid="{93EB2FA7-6158-4B07-95A4-0C2285DD0F84}"/>
    <cellStyle name="Normal 24 3" xfId="332" xr:uid="{D4A2D6D8-28C4-4347-AFB9-CC80AD3F3E16}"/>
    <cellStyle name="Normal 24 4" xfId="692" xr:uid="{D994A8EA-9F54-45D8-8750-97AF476732E8}"/>
    <cellStyle name="Normal 25" xfId="333" xr:uid="{B1FF6139-A9CE-4B96-AC5F-167D741A4C8E}"/>
    <cellStyle name="Normal 25 2" xfId="733" xr:uid="{FF79FD57-40AB-43CA-A7BA-A5F0099D7637}"/>
    <cellStyle name="Normal 26" xfId="334" xr:uid="{39416B35-E53D-4FE8-A4FE-20EE5C352F08}"/>
    <cellStyle name="Normal 26 2" xfId="772" xr:uid="{622880B3-88E7-440B-97A1-EBD027263F6E}"/>
    <cellStyle name="Normal 27" xfId="335" xr:uid="{EFE8BFD1-5E18-475A-8233-882629168686}"/>
    <cellStyle name="Normal 28" xfId="336" xr:uid="{D6C87CD6-F7C0-4FB4-B388-66976646E0C1}"/>
    <cellStyle name="Normal 29" xfId="337" xr:uid="{C7643D14-26C4-4C4E-81E4-C29F9D7CD52F}"/>
    <cellStyle name="Normal 3" xfId="4" xr:uid="{4C412BD1-1FCC-4360-A7A6-904C1FBBF936}"/>
    <cellStyle name="Normal 3 15" xfId="536" xr:uid="{776D0121-6492-4589-9B5C-9E97E2A0BA49}"/>
    <cellStyle name="Normal 3 2" xfId="339" xr:uid="{F63EA41A-1A3C-4530-9794-3AA96B7067E3}"/>
    <cellStyle name="Normal 3 2 2" xfId="517" xr:uid="{A26305C4-23EC-4A1B-835D-0BE09BFE047F}"/>
    <cellStyle name="Normal 3 2 3" xfId="693" xr:uid="{911F143E-4D13-4FEF-87CC-90FE8A85A030}"/>
    <cellStyle name="Normal 3 2 4" xfId="513" xr:uid="{C83E8E59-2AFB-4BD0-9A97-306DA6B04E5D}"/>
    <cellStyle name="Normal 3 2 5" xfId="518" xr:uid="{FF48CC0B-A903-4863-AB16-52C588A27CA0}"/>
    <cellStyle name="Normal 3 3" xfId="340" xr:uid="{7E9A2122-35BB-43A3-A243-7D717238F1DF}"/>
    <cellStyle name="Normal 3 3 2" xfId="520" xr:uid="{9A35F3C5-B0BA-4FBE-BC56-9FE434DD153A}"/>
    <cellStyle name="Normal 3 3 3" xfId="694" xr:uid="{8AC5EBB0-C64E-49A4-A960-273D46F54322}"/>
    <cellStyle name="Normal 3 3 4" xfId="519" xr:uid="{5D1F22FA-B818-4E53-91E9-F3D98C742964}"/>
    <cellStyle name="Normal 3 4" xfId="338" xr:uid="{71AE5DB8-AF94-47B7-9330-C77080F55B73}"/>
    <cellStyle name="Normal 3 4 2" xfId="512" xr:uid="{4B2E19C1-D86E-41C2-A82A-E51DCDE621EE}"/>
    <cellStyle name="Normal 3 5" xfId="652" xr:uid="{2699488F-D087-4AF8-811C-03B4C0250FCE}"/>
    <cellStyle name="Normal 3 6" xfId="502" xr:uid="{92DB68CE-07D5-41EF-ABDE-D7863DDED665}"/>
    <cellStyle name="Normal 30" xfId="341" xr:uid="{9D80D61A-BEFE-4E3D-9A73-A7BB50A71C7F}"/>
    <cellStyle name="Normal 31" xfId="342" xr:uid="{F0A866B1-084C-402E-8BAA-29441C12B1FB}"/>
    <cellStyle name="Normal 32" xfId="343" xr:uid="{C4E65EC1-4A9E-4A38-A61B-1252A328DE98}"/>
    <cellStyle name="Normal 33" xfId="344" xr:uid="{CD5ED27D-2693-4AB7-BC5B-6EB6DE714EAE}"/>
    <cellStyle name="Normal 34" xfId="345" xr:uid="{4153279E-87CE-4A84-AAEE-92FE2A51483D}"/>
    <cellStyle name="Normal 35" xfId="346" xr:uid="{EA8DF5B2-412A-4D71-81BE-EBA3E6DAACFE}"/>
    <cellStyle name="Normal 36" xfId="347" xr:uid="{35C390B1-8CE2-4740-8767-6AFD8F40A72C}"/>
    <cellStyle name="Normal 37" xfId="348" xr:uid="{E847999F-60CF-4807-BBE3-C7E78C9DFF57}"/>
    <cellStyle name="Normal 38" xfId="349" xr:uid="{312FE445-2C15-4BAA-A0B4-FDC352690A68}"/>
    <cellStyle name="Normal 39" xfId="350" xr:uid="{08BD9672-9442-4533-A657-A81937604D7A}"/>
    <cellStyle name="Normal 4" xfId="3" xr:uid="{D9A65C8E-B224-4571-A03D-0B0A8AE94B54}"/>
    <cellStyle name="Normal 4 2" xfId="521" xr:uid="{9158BFE2-8A47-4349-A3E0-499F23E9C34C}"/>
    <cellStyle name="Normal 4 2 2" xfId="695" xr:uid="{22F7F320-FFFA-484C-BAA7-DC6E622BF23D}"/>
    <cellStyle name="Normal 4 2 6 2" xfId="495" xr:uid="{18F12742-BF91-4B22-8FEA-04F72E1925B0}"/>
    <cellStyle name="Normal 40" xfId="351" xr:uid="{5C715872-963B-4ECC-BFBD-272023E5D136}"/>
    <cellStyle name="Normal 41" xfId="352" xr:uid="{C79B4B67-019C-43E5-9D2C-B5D8EDCFF6B8}"/>
    <cellStyle name="Normal 42" xfId="353" xr:uid="{C6AD872D-51B9-450F-90A6-9D81F6C64A34}"/>
    <cellStyle name="Normal 43" xfId="354" xr:uid="{750D9343-96EC-4A2B-A9A4-D55C34C6B722}"/>
    <cellStyle name="Normal 44" xfId="355" xr:uid="{78F0A3FD-9707-437C-BB00-A8A021EA85B8}"/>
    <cellStyle name="Normal 45" xfId="356" xr:uid="{E1F32F88-6393-4CDB-B912-C8A27A60F581}"/>
    <cellStyle name="Normal 46" xfId="357" xr:uid="{2314A48A-A7F0-4F06-ABF4-52160DE8F3C0}"/>
    <cellStyle name="Normal 47" xfId="358" xr:uid="{176789B0-5F03-407A-A3CE-CBCEB799C029}"/>
    <cellStyle name="Normal 48" xfId="454" xr:uid="{FBAC2ECC-5B51-4EA3-AAB8-3AB8ACA72884}"/>
    <cellStyle name="Normal 49" xfId="455" xr:uid="{C9FA15A0-26F4-4511-949A-C87B7146CEC8}"/>
    <cellStyle name="Normal 5" xfId="359" xr:uid="{BA29900A-2241-4149-AED3-DFB0271E41A2}"/>
    <cellStyle name="Normal 5 2" xfId="360" xr:uid="{0A9BA14B-DF03-422E-ABF6-C980E8305F6A}"/>
    <cellStyle name="Normal 5 2 11" xfId="361" xr:uid="{412D6073-435E-4A5B-86EF-6275F9290D0C}"/>
    <cellStyle name="Normal 5 2 2" xfId="362" xr:uid="{735E0DF9-A7AE-4BAD-832C-287F80B57833}"/>
    <cellStyle name="Normal 5 2 3" xfId="363" xr:uid="{51481A6B-8536-4CAF-868B-3D701813E9F8}"/>
    <cellStyle name="Normal 5 2 4" xfId="696" xr:uid="{8D4238AD-7BA7-4B6B-A4A6-6E7856B2C71E}"/>
    <cellStyle name="Normal 5 3" xfId="364" xr:uid="{BA2E25C6-1C3D-4B2B-865B-0C2247FAF3BF}"/>
    <cellStyle name="Normal 5 4" xfId="365" xr:uid="{69E7A47E-B87C-4F32-916D-F677CC670559}"/>
    <cellStyle name="Normal 5 5" xfId="522" xr:uid="{9B425F88-5503-4F61-9E3E-D3B803FD9C60}"/>
    <cellStyle name="Normal 50" xfId="456" xr:uid="{B300171F-5563-47D0-91FD-E4F12B03C64A}"/>
    <cellStyle name="Normal 51" xfId="457" xr:uid="{E134BA22-9C88-44E8-A3CF-D2BDF6D9BCA5}"/>
    <cellStyle name="Normal 52" xfId="460" xr:uid="{A9E5165B-B315-44D1-BA39-035BE34B0BC4}"/>
    <cellStyle name="Normal 53" xfId="463" xr:uid="{47375C19-60BF-4A63-AC56-E912DAC208C2}"/>
    <cellStyle name="Normal 54" xfId="464" xr:uid="{8C9A3417-6C26-441A-8B9D-D60822EE4725}"/>
    <cellStyle name="Normal 55" xfId="469" xr:uid="{FC90A11D-F970-4A87-9861-E1DF1FEFD24B}"/>
    <cellStyle name="Normal 56" xfId="470" xr:uid="{793C91F1-F9A3-4FC3-96A1-2A75C6185E26}"/>
    <cellStyle name="Normal 57" xfId="473" xr:uid="{9596083A-2A53-4EE2-BF64-42954F9E1C0A}"/>
    <cellStyle name="Normal 58" xfId="478" xr:uid="{FC9C8C4B-9195-47C6-A1D7-6DEA8A2EAC28}"/>
    <cellStyle name="Normal 58 2" xfId="559" xr:uid="{1F243EAA-BA4F-4F6B-B0DD-48D70279F967}"/>
    <cellStyle name="Normal 59" xfId="481" xr:uid="{ACA1D3CA-1D0B-4F22-9CED-FEFDD5ECBBAE}"/>
    <cellStyle name="Normal 59 3" xfId="499" xr:uid="{C7D58079-E44B-4B00-80EC-27FA4ABA5CC9}"/>
    <cellStyle name="Normal 6" xfId="366" xr:uid="{FE215680-3134-4641-87FE-0E2B888D2E9A}"/>
    <cellStyle name="Normal 6 2" xfId="367" xr:uid="{6C28CEC6-740B-4355-9351-3A1CC55A36FB}"/>
    <cellStyle name="Normal 6 3" xfId="653" xr:uid="{EC57DFB9-5FB7-44F8-ADED-AD944764A147}"/>
    <cellStyle name="Normal 6 4" xfId="523" xr:uid="{BB510E06-6DA9-486C-A872-19FEB9153094}"/>
    <cellStyle name="Normal 60" xfId="484" xr:uid="{7075C6D0-3231-428A-80AC-B6D3C0BE01BE}"/>
    <cellStyle name="Normal 61" xfId="485" xr:uid="{348EE019-B9D0-430E-B520-EB387CF0F1A6}"/>
    <cellStyle name="Normal 62" xfId="492" xr:uid="{1ABCE880-1707-468D-A857-676866101B8B}"/>
    <cellStyle name="Normal 7" xfId="368" xr:uid="{A7A6EA81-9842-43E3-976E-533B6BE22177}"/>
    <cellStyle name="Normal 7 2" xfId="369" xr:uid="{1F90EEA4-56DE-4CC9-B30C-5AB2BE08EB9B}"/>
    <cellStyle name="Normal 7 2 2" xfId="697" xr:uid="{D94CFFD6-F1B5-40ED-99D8-52BE2F8E1329}"/>
    <cellStyle name="Normal 7 2 3" xfId="583" xr:uid="{472AD5D6-E53B-4F22-8ABC-4BDAFDE9EEE7}"/>
    <cellStyle name="Normal 7 3" xfId="654" xr:uid="{9330EAB4-2C31-4D10-A2BA-792B5EBFDA92}"/>
    <cellStyle name="Normal 7 4" xfId="524" xr:uid="{8C33D5F8-9DC6-4B97-8F3A-4B10EF214186}"/>
    <cellStyle name="Normal 8" xfId="370" xr:uid="{A58AC7B0-6913-414F-8A68-DA4D8422F2E0}"/>
    <cellStyle name="Normal 8 2" xfId="533" xr:uid="{BAEA493D-BC70-47FB-8D0F-2BA5221662E7}"/>
    <cellStyle name="Normal 9" xfId="371" xr:uid="{FFF4ED4C-5F6B-4F17-8008-3C6936E33345}"/>
    <cellStyle name="Normal 9 2" xfId="372" xr:uid="{0F99DFE6-B601-41A8-B95E-6D84DAECBF2A}"/>
    <cellStyle name="Normal 9 2 2" xfId="655" xr:uid="{EF5C81DC-880F-4535-9C2A-4EB848EA75E8}"/>
    <cellStyle name="Normal 9 3" xfId="550" xr:uid="{86DABBAF-E418-475F-A7A2-96BCA2C4E766}"/>
    <cellStyle name="Normal_OHTL - E updat" xfId="490" xr:uid="{9D17FF09-2ED2-448E-8B7A-12454E7C7E36}"/>
    <cellStyle name="Note 2" xfId="373" xr:uid="{6BF42B1B-A360-4E70-BF76-B4CF6D0BA213}"/>
    <cellStyle name="Output 2" xfId="374" xr:uid="{DB39CDB0-0F4F-437C-88E1-33EA0DB35315}"/>
    <cellStyle name="Output 3" xfId="375" xr:uid="{FDA9B0DD-5B0E-41E7-9A85-B169E28913FF}"/>
    <cellStyle name="Output Amounts" xfId="376" xr:uid="{2BB20977-E136-4206-862B-E689CCEC7002}"/>
    <cellStyle name="Output Line Items" xfId="377" xr:uid="{F02E64B9-DA4A-45CD-B009-167C0185CED1}"/>
    <cellStyle name="Percent [0]" xfId="378" xr:uid="{E7BC5627-D594-4F69-98CB-5CE967E57DDB}"/>
    <cellStyle name="Percent [00]" xfId="379" xr:uid="{6C14106B-AA21-48A5-ABA5-6180729855A0}"/>
    <cellStyle name="Percent [2]" xfId="380" xr:uid="{542BA32E-A503-4613-AEF7-95495F3C5F30}"/>
    <cellStyle name="Percent 10" xfId="381" xr:uid="{18FFEBF3-D234-4914-A9A3-C0E0B523C46D}"/>
    <cellStyle name="Percent 10 2" xfId="382" xr:uid="{A36B8989-9C70-43A8-AE94-7F498C259352}"/>
    <cellStyle name="Percent 11" xfId="383" xr:uid="{9A69C433-B712-470A-AA0A-282F749186D1}"/>
    <cellStyle name="Percent 11 2" xfId="384" xr:uid="{7407AC7B-D3F5-485B-B3A5-6BFE78C0F625}"/>
    <cellStyle name="Percent 12" xfId="385" xr:uid="{696E2CA1-099C-45DC-BD9A-E7494BAF45E4}"/>
    <cellStyle name="Percent 13" xfId="386" xr:uid="{3697F1DD-9B1E-4FF3-877D-4FE5EE5E1542}"/>
    <cellStyle name="Percent 14" xfId="458" xr:uid="{405515FF-98D9-4B6A-89E8-6E40307D9088}"/>
    <cellStyle name="Percent 15" xfId="461" xr:uid="{CF94C7E8-E1DE-4546-9554-833B54F76705}"/>
    <cellStyle name="Percent 16" xfId="465" xr:uid="{6379B170-9E34-441E-A050-68B1B3ABC43F}"/>
    <cellStyle name="Percent 17" xfId="467" xr:uid="{07A86B91-011B-4326-ACDC-1650BEA8CB57}"/>
    <cellStyle name="Percent 18" xfId="471" xr:uid="{DCAB8434-E985-47C5-B7C2-879C480B8406}"/>
    <cellStyle name="Percent 19" xfId="474" xr:uid="{E5051B01-6EF6-405C-9E66-0AA306B74F85}"/>
    <cellStyle name="Percent 2" xfId="387" xr:uid="{AE1703F3-4052-41F4-A6DC-776A7B7FC872}"/>
    <cellStyle name="Percent 2 2" xfId="388" xr:uid="{594BDC85-044C-4CB7-A722-A09F2C7E6956}"/>
    <cellStyle name="Percent 2 2 2" xfId="554" xr:uid="{DCB55DA0-9982-4BB0-958D-E140CFA33E62}"/>
    <cellStyle name="Percent 2 3" xfId="507" xr:uid="{8165B88D-DAFE-4DF3-931C-EBBDB79558FF}"/>
    <cellStyle name="Percent 2 4" xfId="656" xr:uid="{47A9C01F-253C-4DF0-B621-EEC0AB599393}"/>
    <cellStyle name="Percent 2 5" xfId="504" xr:uid="{7F75B450-467D-4F16-BE3C-B6339F5F3F70}"/>
    <cellStyle name="Percent 20" xfId="476" xr:uid="{919A1BCB-2EBD-474F-952D-E92CBB54BA5C}"/>
    <cellStyle name="Percent 21" xfId="479" xr:uid="{B9D99662-B9E3-43B7-9B55-C024A62EA73C}"/>
    <cellStyle name="Percent 22" xfId="482" xr:uid="{305C0AFC-D9D2-455F-8F77-949E514503E1}"/>
    <cellStyle name="Percent 23" xfId="486" xr:uid="{F8D3C3A6-AF9C-43E1-B69D-76E99781D522}"/>
    <cellStyle name="Percent 24" xfId="488" xr:uid="{769CAE22-C80F-40F9-AAB4-8B602D7E0EF9}"/>
    <cellStyle name="Percent 3" xfId="389" xr:uid="{2851050E-ADDB-4C67-B0E3-EE68ABE28487}"/>
    <cellStyle name="Percent 3 2" xfId="390" xr:uid="{6F1CD178-1D37-4931-A4EF-A7673E48AE6F}"/>
    <cellStyle name="Percent 3 2 2" xfId="698" xr:uid="{3154E06C-F906-4FF9-9E5C-6D51EB92DE54}"/>
    <cellStyle name="Percent 3 3" xfId="657" xr:uid="{1B6532E0-A1DD-4514-AD04-B0848688BDB7}"/>
    <cellStyle name="Percent 3 4" xfId="525" xr:uid="{1F1D36BB-6D16-47F4-A1F7-366EC095B63E}"/>
    <cellStyle name="Percent 4" xfId="391" xr:uid="{3A6516B0-F6DC-404B-90FE-BD27D4D051DA}"/>
    <cellStyle name="Percent 4 2" xfId="392" xr:uid="{5D02EED2-6DAB-45B3-A53B-7CD55884825B}"/>
    <cellStyle name="Percent 4 2 2" xfId="699" xr:uid="{4985AE44-F1C6-42C3-ABAB-42F14765E2F6}"/>
    <cellStyle name="Percent 4 3" xfId="551" xr:uid="{A62D182C-26CC-460B-ACF8-1A3A81CE3CD4}"/>
    <cellStyle name="Percent 5" xfId="393" xr:uid="{35D604FA-B8A8-4EB6-BE54-4245FEE95A49}"/>
    <cellStyle name="Percent 5 2" xfId="394" xr:uid="{3A3700D7-234F-48B8-B08C-9D9D3B2F0EFF}"/>
    <cellStyle name="Percent 5 3" xfId="552" xr:uid="{86C30F1A-3278-4398-B4D2-0BA339376D14}"/>
    <cellStyle name="Percent 6" xfId="395" xr:uid="{8389A55E-D949-4278-972B-7E994C130F93}"/>
    <cellStyle name="Percent 6 2" xfId="396" xr:uid="{EEE31579-3904-49D6-9DC1-E153B8A6277A}"/>
    <cellStyle name="Percent 6 3" xfId="594" xr:uid="{5EA2130C-9D5B-4A6A-946F-029132489A4C}"/>
    <cellStyle name="Percent 7" xfId="397" xr:uid="{C432D49B-7512-4EF0-9771-41CEC3D445DE}"/>
    <cellStyle name="Percent 7 2" xfId="398" xr:uid="{53B50117-F051-4CD5-9BB5-1327C8631384}"/>
    <cellStyle name="Percent 7 3" xfId="599" xr:uid="{84907C95-199E-4A4E-BA0D-B52572340985}"/>
    <cellStyle name="Percent 8" xfId="399" xr:uid="{FF63CB14-A322-4B53-BF9B-F15B707311EF}"/>
    <cellStyle name="Percent 8 2" xfId="400" xr:uid="{16CD030B-AFB5-417F-9BBA-EB21FC5A52BE}"/>
    <cellStyle name="Percent 8 3" xfId="501" xr:uid="{37942795-B4A9-4813-8FDB-B30B2B6B5836}"/>
    <cellStyle name="Percent 9" xfId="401" xr:uid="{0F2C57F1-53B8-4BCF-B173-58D21DE3DD51}"/>
    <cellStyle name="Percent 9 2" xfId="402" xr:uid="{45A95CC8-4509-4417-AEDE-47B2B7F26A15}"/>
    <cellStyle name="Percent 9 3" xfId="765" xr:uid="{305F1E37-2638-4642-8A26-DCE0A7821446}"/>
    <cellStyle name="PERCENTAGE" xfId="403" xr:uid="{DDC9AA53-FE49-4AE0-B6F7-18B326E2EDBA}"/>
    <cellStyle name="PrePop Currency (0)" xfId="404" xr:uid="{83D6950F-2B7E-4303-B165-9EBB323E8895}"/>
    <cellStyle name="PrePop Currency (2)" xfId="405" xr:uid="{DC3B2EFE-9852-4B0C-84AA-A44C5B2F2981}"/>
    <cellStyle name="PrePop Units (0)" xfId="406" xr:uid="{616F8CAA-FBAD-47DB-BC1D-19856D6E02CB}"/>
    <cellStyle name="PrePop Units (1)" xfId="407" xr:uid="{9F03C8F5-B6AA-408F-A243-2A2DFBE333AE}"/>
    <cellStyle name="PrePop Units (2)" xfId="408" xr:uid="{B4E5ACB3-148D-4A15-A22A-C23BB132EE44}"/>
    <cellStyle name="price" xfId="409" xr:uid="{99699113-1924-4FDF-8658-5162A63D8A11}"/>
    <cellStyle name="PSChar" xfId="410" xr:uid="{EE757A0C-3632-480E-93E5-553C3AA9E4FE}"/>
    <cellStyle name="PSDate" xfId="411" xr:uid="{1348A109-CBE3-49BB-9471-A5576F062394}"/>
    <cellStyle name="PSDec" xfId="412" xr:uid="{04F7E893-99DE-4BB6-B315-5A1F4864FEE0}"/>
    <cellStyle name="PSHeading" xfId="413" xr:uid="{1983B1AE-F5AC-4AF5-B19D-07232FEF84D4}"/>
    <cellStyle name="PSInt" xfId="414" xr:uid="{4A88B9AA-D480-44C9-86E4-0774321699AE}"/>
    <cellStyle name="PSSpacer" xfId="415" xr:uid="{96B2364D-52AF-4685-9290-C8B47D16EDD5}"/>
    <cellStyle name="pwstyle" xfId="416" xr:uid="{0C72EBFB-9B2F-4274-A393-3F331A29BAB9}"/>
    <cellStyle name="Quantity" xfId="417" xr:uid="{A6676E78-57D8-467D-A511-9B6B2426A647}"/>
    <cellStyle name="RevList" xfId="418" xr:uid="{841F5A01-88A3-49E7-BA73-C7DF3242A9A3}"/>
    <cellStyle name="rob" xfId="419" xr:uid="{8C22B431-89E5-4F14-BBCF-C61F1F8B59FB}"/>
    <cellStyle name="sbt2" xfId="420" xr:uid="{E02F9D20-E7D6-46E3-9680-80557D3D0184}"/>
    <cellStyle name="Standard_Anpassen der Amortisation" xfId="421" xr:uid="{CA9EAAF1-7C06-4BC6-8EC3-933E879BD802}"/>
    <cellStyle name="Style 1" xfId="422" xr:uid="{A2D4DBB9-2448-4BDB-8748-4F6B706E8ACA}"/>
    <cellStyle name="Style 2" xfId="423" xr:uid="{B5E0066D-52EF-4598-8854-1762318404EE}"/>
    <cellStyle name="subt1" xfId="424" xr:uid="{E6969E88-793E-4505-8787-F0F9E43062C6}"/>
    <cellStyle name="Subtotal" xfId="425" xr:uid="{B419792B-BDB3-4CB0-816C-CE1E3F4C3F1B}"/>
    <cellStyle name="Text Indent A" xfId="426" xr:uid="{92AC9678-BFD9-4BFC-8465-937339234AEF}"/>
    <cellStyle name="Text Indent B" xfId="427" xr:uid="{A5397CDB-9F9E-4B3D-B515-9B1AF20D84A7}"/>
    <cellStyle name="Text Indent C" xfId="428" xr:uid="{E95D6844-204C-445F-A085-FB843CAF0FF4}"/>
    <cellStyle name="Timing Schedule" xfId="429" xr:uid="{ECE2140E-CD44-41AC-B1BF-F410DAF2B9A6}"/>
    <cellStyle name="Title 2" xfId="430" xr:uid="{FABAEE73-20BF-488B-AC38-5AC048F35B8D}"/>
    <cellStyle name="Total 2" xfId="431" xr:uid="{B872887A-3C1B-4B4F-9571-7A89F4A4DE18}"/>
    <cellStyle name="Total 3" xfId="432" xr:uid="{9D315BA2-CCCF-4E57-9CA1-D5DB313F2DA2}"/>
    <cellStyle name="v" xfId="433" xr:uid="{A4B1F3FA-4F6C-4D23-A228-D0D10B9BC4F2}"/>
    <cellStyle name="Währung [0]_Compiling Utility Macros" xfId="434" xr:uid="{1BABBDB3-21D5-415F-9517-93767E70DC1E}"/>
    <cellStyle name="Währung_Compiling Utility Macros" xfId="435" xr:uid="{49096327-64DE-4F7A-BFC8-41CB5F156784}"/>
    <cellStyle name="Warning Text 2" xfId="436" xr:uid="{1567E355-C0DD-4271-9016-0373225DE93D}"/>
    <cellStyle name="Warning Text 3" xfId="437" xr:uid="{D71AD598-B00C-4077-8DAE-2042375E2CCD}"/>
    <cellStyle name="เครื่องหมายจุลภาค [0]_PERSONAL" xfId="438" xr:uid="{7CAEDFC2-5F23-4E04-80BE-8D7D59F421C0}"/>
    <cellStyle name="เครื่องหมายจุลภาค_1999-PLAN-ACTUAL" xfId="439" xr:uid="{54C1E017-A2A4-48C3-85A8-9271BADF9D13}"/>
    <cellStyle name="เครื่องหมายสกุลเงิน [0]_PERSONAL" xfId="440" xr:uid="{D7F0965C-209A-44DA-907F-3D8DAC2A41C4}"/>
    <cellStyle name="เครื่องหมายสกุลเงิน_PERSONAL" xfId="441" xr:uid="{945F19F7-D008-4731-AABE-5543313A7364}"/>
    <cellStyle name="จุลภาค 2" xfId="544" xr:uid="{7165C5FA-AB87-47C7-899B-D32FF3DD9C76}"/>
    <cellStyle name="จุลภาค 2 2" xfId="573" xr:uid="{524594D7-93B5-4412-A4F6-6D5357AF1290}"/>
    <cellStyle name="จุลภาค 2 2 2" xfId="628" xr:uid="{30F865C9-5C12-4B6C-BCA8-A2640515A654}"/>
    <cellStyle name="จุลภาค 2 2 3" xfId="774" xr:uid="{0C9527DA-02D0-4166-94F7-0E7F63963D96}"/>
    <cellStyle name="จุลภาค 2 3" xfId="588" xr:uid="{76208CF2-0B08-4CB2-9969-724E2D9A5A9C}"/>
    <cellStyle name="จุลภาค 2 3 2" xfId="638" xr:uid="{B4621A4F-F2C6-43A5-8FDA-9FBAC834EF1D}"/>
    <cellStyle name="จุลภาค 2 3 3" xfId="742" xr:uid="{616BA0ED-2FAD-46F5-AF94-9F56C0447D5D}"/>
    <cellStyle name="จุลภาค 2 4" xfId="614" xr:uid="{560EC988-95F6-4835-BF2F-1AF3BFEB4FB5}"/>
    <cellStyle name="จุลภาค 2 5" xfId="780" xr:uid="{A9C0E63D-1D53-4256-AAB1-046037797545}"/>
    <cellStyle name="จุลภาค 3" xfId="590" xr:uid="{F6B6DC4A-B69E-45A3-83B3-2F4268A7E787}"/>
    <cellStyle name="จุลภาค 3 2" xfId="639" xr:uid="{0228E61C-4D46-4DC9-A1A3-788517C06162}"/>
    <cellStyle name="จุลภาค 3 3" xfId="741" xr:uid="{F3A74E6D-5A96-4DBB-87EE-12B21CE150E1}"/>
    <cellStyle name="เชื่อมโยงหลายมิติ" xfId="442" xr:uid="{3FEF44BC-3898-48D4-8C08-848C57ABD0B5}"/>
    <cellStyle name="ตามการเชื่อมโยงหลายมิติ" xfId="443" xr:uid="{1DC5C503-4169-40CD-9B92-1B1E6D8B7480}"/>
    <cellStyle name="น้บะภฒ_95" xfId="444" xr:uid="{E75C30BF-8341-4413-9C44-BC7433E275FA}"/>
    <cellStyle name="ปกติ 2" xfId="587" xr:uid="{A69FCE39-1F99-4AD1-836B-CC9ACCA0A6C7}"/>
    <cellStyle name="ปกติ 3" xfId="589" xr:uid="{0679F592-FCEA-4256-A077-5DDA887620DB}"/>
    <cellStyle name="ปกติ_116-420" xfId="711" xr:uid="{A9AC47C4-DFD1-445C-96D9-7B069C38004F}"/>
    <cellStyle name="เปอร์เซ็นต์_asset-accent" xfId="710" xr:uid="{DB386E21-68C0-402C-BF89-6FDFF939EA11}"/>
    <cellStyle name="ฤธถ [0]_95" xfId="445" xr:uid="{62C9C20B-C5BB-4480-8F28-A028E0087F3D}"/>
    <cellStyle name="ฤธถ_95" xfId="446" xr:uid="{4A8CA927-355C-4CCC-99E0-6EBDA0AC5641}"/>
    <cellStyle name="ล๋ศญ [0]_95" xfId="447" xr:uid="{27D6DE45-03E9-439C-99AA-6B9D8508D085}"/>
    <cellStyle name="ล๋ศญ_95" xfId="448" xr:uid="{7C7746C0-B381-4035-BFDD-551DC5B5BAE6}"/>
    <cellStyle name="วฅมุ_4ฟ๙ฝวภ๛" xfId="449" xr:uid="{A39A9C05-BD25-4318-8627-E9CD487041A1}"/>
    <cellStyle name="표준_(Appen A) 1.BS" xfId="450" xr:uid="{EAF2A7BC-F6C9-4F98-B7FB-450E72742EE8}"/>
    <cellStyle name="常规_Sheet1" xfId="451" xr:uid="{4212FAB2-D56D-445E-AC80-FCE3476D2F8D}"/>
    <cellStyle name="桁区切り [0.00]_Trial balance formula 2nd for package-audit" xfId="452" xr:uid="{83EE8BF1-F38D-4958-980F-D1D01A87AEA4}"/>
    <cellStyle name="標準_schedule 15 (2)" xfId="453" xr:uid="{452BBE11-15A1-42C6-B369-714886AA6B3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PwC Burgundy">
      <a:dk1>
        <a:srgbClr val="000000"/>
      </a:dk1>
      <a:lt1>
        <a:srgbClr val="FFFFFF"/>
      </a:lt1>
      <a:dk2>
        <a:srgbClr val="A32020"/>
      </a:dk2>
      <a:lt2>
        <a:srgbClr val="FFFFFF"/>
      </a:lt2>
      <a:accent1>
        <a:srgbClr val="A32020"/>
      </a:accent1>
      <a:accent2>
        <a:srgbClr val="E0301E"/>
      </a:accent2>
      <a:accent3>
        <a:srgbClr val="602320"/>
      </a:accent3>
      <a:accent4>
        <a:srgbClr val="DB536A"/>
      </a:accent4>
      <a:accent5>
        <a:srgbClr val="DC6900"/>
      </a:accent5>
      <a:accent6>
        <a:srgbClr val="FFB600"/>
      </a:accent6>
      <a:hlink>
        <a:srgbClr val="A32020"/>
      </a:hlink>
      <a:folHlink>
        <a:srgbClr val="A3202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opLeftCell="A37" zoomScale="115" zoomScaleNormal="115" zoomScaleSheetLayoutView="130" workbookViewId="0">
      <selection activeCell="A48" sqref="A48:XFD108"/>
    </sheetView>
  </sheetViews>
  <sheetFormatPr defaultColWidth="9.28515625" defaultRowHeight="16.5" customHeight="1"/>
  <cols>
    <col min="1" max="3" width="1.28515625" style="114" customWidth="1"/>
    <col min="4" max="4" width="10.28515625" style="114" customWidth="1"/>
    <col min="5" max="5" width="18" style="114" customWidth="1"/>
    <col min="6" max="6" width="5.5703125" style="114" customWidth="1"/>
    <col min="7" max="7" width="0.7109375" style="114" customWidth="1"/>
    <col min="8" max="8" width="12.28515625" style="70" customWidth="1"/>
    <col min="9" max="9" width="0.7109375" style="70" customWidth="1"/>
    <col min="10" max="10" width="12.28515625" style="70" customWidth="1"/>
    <col min="11" max="11" width="0.7109375" style="70" customWidth="1"/>
    <col min="12" max="12" width="12.28515625" style="70" customWidth="1"/>
    <col min="13" max="13" width="0.7109375" style="70" customWidth="1"/>
    <col min="14" max="14" width="12.28515625" style="70" customWidth="1"/>
    <col min="15" max="16384" width="9.28515625" style="114"/>
  </cols>
  <sheetData>
    <row r="1" spans="1:14" ht="16.5" customHeight="1">
      <c r="A1" s="68" t="s">
        <v>32</v>
      </c>
      <c r="B1" s="60"/>
      <c r="C1" s="60"/>
      <c r="D1" s="60"/>
      <c r="E1" s="60"/>
      <c r="F1" s="60"/>
      <c r="G1" s="60"/>
      <c r="H1" s="77"/>
      <c r="I1" s="94"/>
      <c r="J1" s="77"/>
      <c r="K1" s="94"/>
      <c r="L1" s="94"/>
      <c r="M1" s="53"/>
      <c r="N1" s="53"/>
    </row>
    <row r="2" spans="1:14" ht="16.5" customHeight="1">
      <c r="A2" s="367" t="s">
        <v>91</v>
      </c>
      <c r="B2" s="60"/>
      <c r="C2" s="60"/>
      <c r="D2" s="60"/>
      <c r="E2" s="60"/>
      <c r="F2" s="60"/>
      <c r="G2" s="60"/>
      <c r="H2" s="77"/>
      <c r="I2" s="94"/>
      <c r="J2" s="77"/>
      <c r="K2" s="94"/>
      <c r="L2" s="53"/>
      <c r="M2" s="53"/>
      <c r="N2" s="53"/>
    </row>
    <row r="3" spans="1:14" ht="16.5" customHeight="1">
      <c r="A3" s="271" t="s">
        <v>211</v>
      </c>
      <c r="B3" s="109"/>
      <c r="C3" s="109"/>
      <c r="D3" s="109"/>
      <c r="E3" s="109"/>
      <c r="F3" s="109"/>
      <c r="G3" s="109"/>
      <c r="H3" s="172"/>
      <c r="I3" s="55"/>
      <c r="J3" s="55"/>
      <c r="K3" s="55"/>
      <c r="L3" s="55"/>
      <c r="M3" s="55"/>
      <c r="N3" s="55"/>
    </row>
    <row r="4" spans="1:14" ht="16.5" customHeight="1">
      <c r="C4" s="60"/>
      <c r="D4" s="60"/>
      <c r="E4" s="60"/>
      <c r="H4" s="77"/>
      <c r="J4" s="77"/>
      <c r="L4" s="77"/>
      <c r="N4" s="77"/>
    </row>
    <row r="5" spans="1:14" ht="16.5" customHeight="1">
      <c r="C5" s="60"/>
      <c r="D5" s="60"/>
      <c r="E5" s="60"/>
      <c r="H5" s="77"/>
      <c r="J5" s="77"/>
      <c r="L5" s="77"/>
      <c r="N5" s="77"/>
    </row>
    <row r="6" spans="1:14" ht="16.5" customHeight="1">
      <c r="C6" s="60"/>
      <c r="D6" s="60"/>
      <c r="E6" s="60"/>
      <c r="H6" s="371" t="s">
        <v>5</v>
      </c>
      <c r="I6" s="371"/>
      <c r="J6" s="371"/>
      <c r="K6" s="93"/>
      <c r="L6" s="371" t="s">
        <v>84</v>
      </c>
      <c r="M6" s="371"/>
      <c r="N6" s="371"/>
    </row>
    <row r="7" spans="1:14" ht="16.5" customHeight="1">
      <c r="C7" s="60"/>
      <c r="D7" s="60"/>
      <c r="E7" s="60"/>
      <c r="H7" s="370" t="s">
        <v>83</v>
      </c>
      <c r="I7" s="370"/>
      <c r="J7" s="370"/>
      <c r="K7" s="93"/>
      <c r="L7" s="370" t="s">
        <v>83</v>
      </c>
      <c r="M7" s="370"/>
      <c r="N7" s="370"/>
    </row>
    <row r="8" spans="1:14" ht="16.5" customHeight="1">
      <c r="C8" s="63"/>
      <c r="D8" s="63"/>
      <c r="E8" s="63"/>
      <c r="G8" s="64"/>
      <c r="H8" s="61" t="s">
        <v>118</v>
      </c>
      <c r="I8" s="61"/>
      <c r="J8" s="61" t="s">
        <v>119</v>
      </c>
      <c r="K8" s="62"/>
      <c r="L8" s="61" t="s">
        <v>118</v>
      </c>
      <c r="M8" s="61"/>
      <c r="N8" s="61" t="s">
        <v>119</v>
      </c>
    </row>
    <row r="9" spans="1:14" ht="16.5" customHeight="1">
      <c r="C9" s="63"/>
      <c r="D9" s="63"/>
      <c r="E9" s="63"/>
      <c r="G9" s="64"/>
      <c r="H9" s="214" t="s">
        <v>212</v>
      </c>
      <c r="I9" s="272"/>
      <c r="J9" s="214" t="s">
        <v>4</v>
      </c>
      <c r="K9" s="215"/>
      <c r="L9" s="214" t="s">
        <v>212</v>
      </c>
      <c r="M9" s="272"/>
      <c r="N9" s="214" t="s">
        <v>4</v>
      </c>
    </row>
    <row r="10" spans="1:14" ht="16.5" customHeight="1">
      <c r="C10" s="63"/>
      <c r="D10" s="63"/>
      <c r="E10" s="63"/>
      <c r="G10" s="64"/>
      <c r="H10" s="112" t="s">
        <v>169</v>
      </c>
      <c r="I10" s="93"/>
      <c r="J10" s="112" t="s">
        <v>144</v>
      </c>
      <c r="K10" s="93"/>
      <c r="L10" s="112" t="s">
        <v>169</v>
      </c>
      <c r="M10" s="93"/>
      <c r="N10" s="112" t="s">
        <v>144</v>
      </c>
    </row>
    <row r="11" spans="1:14" ht="16.5" customHeight="1">
      <c r="C11" s="60"/>
      <c r="D11" s="60"/>
      <c r="E11" s="60"/>
      <c r="F11" s="65" t="s">
        <v>6</v>
      </c>
      <c r="G11" s="60"/>
      <c r="H11" s="4" t="s">
        <v>33</v>
      </c>
      <c r="I11" s="61"/>
      <c r="J11" s="4" t="s">
        <v>33</v>
      </c>
      <c r="K11" s="61"/>
      <c r="L11" s="4" t="s">
        <v>33</v>
      </c>
      <c r="M11" s="61"/>
      <c r="N11" s="4" t="s">
        <v>33</v>
      </c>
    </row>
    <row r="12" spans="1:14" ht="16.5" customHeight="1">
      <c r="C12" s="60"/>
      <c r="D12" s="60"/>
      <c r="E12" s="60"/>
      <c r="F12" s="69"/>
      <c r="G12" s="60"/>
      <c r="H12" s="221"/>
      <c r="I12" s="61"/>
      <c r="J12" s="61"/>
      <c r="K12" s="61"/>
      <c r="L12" s="221"/>
      <c r="M12" s="61"/>
      <c r="N12" s="61"/>
    </row>
    <row r="13" spans="1:14" ht="16.5" customHeight="1">
      <c r="A13" s="68" t="s">
        <v>20</v>
      </c>
      <c r="C13" s="60"/>
      <c r="D13" s="60"/>
      <c r="E13" s="60"/>
      <c r="F13" s="69"/>
      <c r="G13" s="60"/>
      <c r="H13" s="222"/>
      <c r="I13" s="94"/>
      <c r="J13" s="119"/>
      <c r="L13" s="222"/>
      <c r="M13" s="94"/>
      <c r="N13" s="119"/>
    </row>
    <row r="14" spans="1:14" ht="16.5" customHeight="1">
      <c r="A14" s="68"/>
      <c r="C14" s="60"/>
      <c r="D14" s="60"/>
      <c r="E14" s="60"/>
      <c r="F14" s="69"/>
      <c r="G14" s="60"/>
      <c r="H14" s="222"/>
      <c r="I14" s="94"/>
      <c r="J14" s="119"/>
      <c r="L14" s="222"/>
      <c r="M14" s="94"/>
      <c r="N14" s="119"/>
    </row>
    <row r="15" spans="1:14" ht="16.5" customHeight="1">
      <c r="A15" s="68" t="s">
        <v>22</v>
      </c>
      <c r="C15" s="71"/>
      <c r="D15" s="71"/>
      <c r="E15" s="71"/>
      <c r="F15" s="72"/>
      <c r="G15" s="72"/>
      <c r="H15" s="223"/>
      <c r="I15" s="96"/>
      <c r="J15" s="95"/>
      <c r="K15" s="96"/>
      <c r="L15" s="223"/>
      <c r="M15" s="96"/>
      <c r="N15" s="95"/>
    </row>
    <row r="16" spans="1:14" ht="16.5" customHeight="1">
      <c r="A16" s="68"/>
      <c r="C16" s="71"/>
      <c r="D16" s="71"/>
      <c r="E16" s="71"/>
      <c r="F16" s="72"/>
      <c r="G16" s="72"/>
      <c r="H16" s="224"/>
      <c r="I16" s="75"/>
      <c r="J16" s="99"/>
      <c r="K16" s="75"/>
      <c r="L16" s="224"/>
      <c r="M16" s="75"/>
      <c r="N16" s="99"/>
    </row>
    <row r="17" spans="1:14" ht="16.5" customHeight="1">
      <c r="A17" s="114" t="s">
        <v>21</v>
      </c>
      <c r="C17" s="71"/>
      <c r="D17" s="71"/>
      <c r="E17" s="71"/>
      <c r="F17" s="97"/>
      <c r="G17" s="72"/>
      <c r="H17" s="225">
        <v>4673240</v>
      </c>
      <c r="I17" s="194"/>
      <c r="J17" s="193">
        <v>14085878</v>
      </c>
      <c r="K17" s="193"/>
      <c r="L17" s="225">
        <v>23176</v>
      </c>
      <c r="M17" s="192"/>
      <c r="N17" s="193">
        <v>157131</v>
      </c>
    </row>
    <row r="18" spans="1:14" ht="16.5" customHeight="1">
      <c r="A18" s="29" t="s">
        <v>145</v>
      </c>
      <c r="B18" s="29"/>
      <c r="C18" s="30"/>
      <c r="D18" s="30"/>
      <c r="E18" s="30"/>
      <c r="F18" s="97"/>
      <c r="G18" s="7"/>
      <c r="H18" s="226"/>
      <c r="I18" s="194"/>
      <c r="J18" s="174"/>
      <c r="K18" s="193"/>
      <c r="L18" s="226"/>
      <c r="M18" s="195"/>
      <c r="N18" s="148"/>
    </row>
    <row r="19" spans="1:14" ht="16.5" customHeight="1">
      <c r="A19" s="29"/>
      <c r="B19" s="29" t="s">
        <v>146</v>
      </c>
      <c r="C19" s="30"/>
      <c r="D19" s="30"/>
      <c r="E19" s="30"/>
      <c r="F19" s="97">
        <v>5</v>
      </c>
      <c r="G19" s="7"/>
      <c r="H19" s="225">
        <v>65000000</v>
      </c>
      <c r="I19" s="194"/>
      <c r="J19" s="193">
        <v>67002925</v>
      </c>
      <c r="K19" s="193"/>
      <c r="L19" s="225">
        <v>65000000</v>
      </c>
      <c r="M19" s="195"/>
      <c r="N19" s="193">
        <v>67002925</v>
      </c>
    </row>
    <row r="20" spans="1:14" ht="16.5" customHeight="1">
      <c r="A20" s="29" t="s">
        <v>158</v>
      </c>
      <c r="B20" s="29"/>
      <c r="C20" s="30"/>
      <c r="D20" s="30"/>
      <c r="E20" s="30"/>
      <c r="F20" s="97">
        <v>6</v>
      </c>
      <c r="G20" s="7"/>
      <c r="H20" s="225">
        <v>19476524</v>
      </c>
      <c r="I20" s="194"/>
      <c r="J20" s="193">
        <v>27092321</v>
      </c>
      <c r="K20" s="193"/>
      <c r="L20" s="225">
        <v>10107279</v>
      </c>
      <c r="M20" s="195"/>
      <c r="N20" s="193">
        <v>9381329</v>
      </c>
    </row>
    <row r="21" spans="1:14" ht="16.5" customHeight="1">
      <c r="A21" s="114" t="s">
        <v>115</v>
      </c>
      <c r="B21" s="29"/>
      <c r="C21" s="30"/>
      <c r="D21" s="30"/>
      <c r="E21" s="30"/>
      <c r="F21" s="113">
        <v>17.399999999999999</v>
      </c>
      <c r="G21" s="7"/>
      <c r="H21" s="226">
        <v>0</v>
      </c>
      <c r="I21" s="194"/>
      <c r="J21" s="174">
        <v>0</v>
      </c>
      <c r="K21" s="196"/>
      <c r="L21" s="226">
        <v>580750567</v>
      </c>
      <c r="M21" s="197"/>
      <c r="N21" s="148">
        <v>591266035</v>
      </c>
    </row>
    <row r="22" spans="1:14" ht="16.5" customHeight="1">
      <c r="A22" s="29" t="s">
        <v>10</v>
      </c>
      <c r="B22" s="29"/>
      <c r="C22" s="30"/>
      <c r="D22" s="30"/>
      <c r="E22" s="30"/>
      <c r="F22" s="7"/>
      <c r="G22" s="7"/>
      <c r="H22" s="225">
        <v>5192813</v>
      </c>
      <c r="I22" s="194"/>
      <c r="J22" s="193">
        <v>10598140</v>
      </c>
      <c r="K22" s="193"/>
      <c r="L22" s="226">
        <v>0</v>
      </c>
      <c r="M22" s="197"/>
      <c r="N22" s="148">
        <v>0</v>
      </c>
    </row>
    <row r="23" spans="1:14" ht="16.5" customHeight="1">
      <c r="A23" s="29" t="s">
        <v>31</v>
      </c>
      <c r="B23" s="29"/>
      <c r="C23" s="30"/>
      <c r="D23" s="30"/>
      <c r="E23" s="30"/>
      <c r="F23" s="7"/>
      <c r="G23" s="7"/>
      <c r="H23" s="226">
        <v>14445792</v>
      </c>
      <c r="I23" s="194"/>
      <c r="J23" s="174">
        <v>23829416</v>
      </c>
      <c r="K23" s="193"/>
      <c r="L23" s="227">
        <v>2283301</v>
      </c>
      <c r="M23" s="199"/>
      <c r="N23" s="198">
        <v>4398370</v>
      </c>
    </row>
    <row r="24" spans="1:14" ht="16.5" customHeight="1">
      <c r="A24" s="29" t="s">
        <v>210</v>
      </c>
      <c r="B24" s="29"/>
      <c r="C24" s="30"/>
      <c r="D24" s="30"/>
      <c r="E24" s="30"/>
      <c r="F24" s="97">
        <v>7</v>
      </c>
      <c r="G24" s="7"/>
      <c r="H24" s="228">
        <v>175023296</v>
      </c>
      <c r="I24" s="194"/>
      <c r="J24" s="169">
        <v>295727250</v>
      </c>
      <c r="K24" s="193"/>
      <c r="L24" s="235">
        <v>73121462</v>
      </c>
      <c r="M24" s="199"/>
      <c r="N24" s="151">
        <v>132444870</v>
      </c>
    </row>
    <row r="25" spans="1:14" ht="16.5" customHeight="1">
      <c r="A25" s="29"/>
      <c r="B25" s="29"/>
      <c r="C25" s="30"/>
      <c r="D25" s="30"/>
      <c r="E25" s="30"/>
      <c r="F25" s="7"/>
      <c r="G25" s="7"/>
      <c r="H25" s="229"/>
      <c r="I25" s="194"/>
      <c r="J25" s="194"/>
      <c r="K25" s="194"/>
      <c r="L25" s="229"/>
      <c r="M25" s="117"/>
      <c r="N25" s="194"/>
    </row>
    <row r="26" spans="1:14" ht="16.5" customHeight="1">
      <c r="A26" s="73" t="s">
        <v>12</v>
      </c>
      <c r="B26" s="29"/>
      <c r="C26" s="30"/>
      <c r="D26" s="30"/>
      <c r="E26" s="30"/>
      <c r="F26" s="7"/>
      <c r="G26" s="7"/>
      <c r="H26" s="230">
        <f>SUM(H17:H24)</f>
        <v>283811665</v>
      </c>
      <c r="I26" s="194"/>
      <c r="J26" s="200">
        <f>SUM(J17:J24)</f>
        <v>438335930</v>
      </c>
      <c r="K26" s="194"/>
      <c r="L26" s="230">
        <f>SUM(L17:L24)</f>
        <v>731285785</v>
      </c>
      <c r="M26" s="117"/>
      <c r="N26" s="200">
        <f>SUM(N17:N24)</f>
        <v>804650660</v>
      </c>
    </row>
    <row r="27" spans="1:14" ht="16.5" customHeight="1">
      <c r="A27" s="29"/>
      <c r="B27" s="29"/>
      <c r="C27" s="30"/>
      <c r="D27" s="30"/>
      <c r="E27" s="30"/>
      <c r="F27" s="7"/>
      <c r="G27" s="7"/>
      <c r="H27" s="231"/>
      <c r="I27" s="117"/>
      <c r="J27" s="117"/>
      <c r="K27" s="117"/>
      <c r="L27" s="231"/>
      <c r="M27" s="117"/>
      <c r="N27" s="117"/>
    </row>
    <row r="28" spans="1:14" ht="16.5" customHeight="1">
      <c r="A28" s="73" t="s">
        <v>13</v>
      </c>
      <c r="B28" s="29"/>
      <c r="C28" s="30"/>
      <c r="D28" s="30"/>
      <c r="E28" s="30"/>
      <c r="F28" s="7"/>
      <c r="G28" s="7"/>
      <c r="H28" s="231"/>
      <c r="I28" s="117"/>
      <c r="J28" s="117"/>
      <c r="K28" s="117"/>
      <c r="L28" s="231"/>
      <c r="M28" s="117"/>
      <c r="N28" s="117"/>
    </row>
    <row r="29" spans="1:14" ht="16.5" customHeight="1">
      <c r="A29" s="73"/>
      <c r="B29" s="29"/>
      <c r="C29" s="30"/>
      <c r="D29" s="30"/>
      <c r="E29" s="30"/>
      <c r="G29" s="7"/>
      <c r="H29" s="231"/>
      <c r="I29" s="117"/>
      <c r="J29" s="117"/>
      <c r="K29" s="117"/>
      <c r="L29" s="231"/>
      <c r="M29" s="117"/>
      <c r="N29" s="117"/>
    </row>
    <row r="30" spans="1:14" ht="16.5" customHeight="1">
      <c r="A30" s="29" t="s">
        <v>128</v>
      </c>
      <c r="B30" s="29"/>
      <c r="C30" s="30"/>
      <c r="D30" s="30"/>
      <c r="E30" s="30"/>
      <c r="G30" s="7"/>
      <c r="H30" s="232">
        <v>20500000</v>
      </c>
      <c r="I30" s="117"/>
      <c r="J30" s="201">
        <v>20500000</v>
      </c>
      <c r="K30" s="201"/>
      <c r="L30" s="226">
        <v>20000000</v>
      </c>
      <c r="M30" s="199"/>
      <c r="N30" s="148">
        <v>20000000</v>
      </c>
    </row>
    <row r="31" spans="1:14" ht="16.5" customHeight="1">
      <c r="A31" s="29" t="s">
        <v>175</v>
      </c>
      <c r="B31" s="29"/>
      <c r="C31" s="30"/>
      <c r="D31" s="30"/>
      <c r="E31" s="30"/>
      <c r="F31" s="60">
        <v>8</v>
      </c>
      <c r="G31" s="7"/>
      <c r="H31" s="226">
        <v>0</v>
      </c>
      <c r="I31" s="117"/>
      <c r="J31" s="174">
        <v>0</v>
      </c>
      <c r="K31" s="201"/>
      <c r="L31" s="226">
        <v>51400000</v>
      </c>
      <c r="M31" s="199"/>
      <c r="N31" s="148">
        <v>0</v>
      </c>
    </row>
    <row r="32" spans="1:14" ht="16.5" customHeight="1">
      <c r="A32" s="29" t="s">
        <v>34</v>
      </c>
      <c r="B32" s="29"/>
      <c r="C32" s="30"/>
      <c r="D32" s="30"/>
      <c r="E32" s="30"/>
      <c r="F32" s="60">
        <v>9.1</v>
      </c>
      <c r="G32" s="7"/>
      <c r="H32" s="226">
        <v>0</v>
      </c>
      <c r="I32" s="117"/>
      <c r="J32" s="174">
        <v>0</v>
      </c>
      <c r="K32" s="201"/>
      <c r="L32" s="226">
        <v>25500000</v>
      </c>
      <c r="M32" s="199"/>
      <c r="N32" s="148">
        <v>0</v>
      </c>
    </row>
    <row r="33" spans="1:14" ht="16.5" customHeight="1">
      <c r="A33" s="29" t="s">
        <v>165</v>
      </c>
      <c r="B33" s="29"/>
      <c r="C33" s="30"/>
      <c r="D33" s="30"/>
      <c r="E33" s="30"/>
      <c r="F33" s="126">
        <v>9.1999999999999993</v>
      </c>
      <c r="G33" s="7"/>
      <c r="H33" s="226">
        <v>299719478</v>
      </c>
      <c r="I33" s="117"/>
      <c r="J33" s="174">
        <v>283275601</v>
      </c>
      <c r="K33" s="198"/>
      <c r="L33" s="226">
        <v>285000000</v>
      </c>
      <c r="M33" s="199"/>
      <c r="N33" s="148">
        <v>285000000</v>
      </c>
    </row>
    <row r="34" spans="1:14" ht="16.5" customHeight="1">
      <c r="A34" s="76" t="s">
        <v>159</v>
      </c>
      <c r="B34" s="29"/>
      <c r="C34" s="127"/>
      <c r="D34" s="127"/>
      <c r="E34" s="127"/>
      <c r="F34" s="7">
        <v>10</v>
      </c>
      <c r="G34" s="7"/>
      <c r="H34" s="227">
        <v>45875838</v>
      </c>
      <c r="I34" s="117"/>
      <c r="J34" s="198">
        <v>71474483</v>
      </c>
      <c r="K34" s="198"/>
      <c r="L34" s="227">
        <v>3675436</v>
      </c>
      <c r="M34" s="199"/>
      <c r="N34" s="198">
        <v>3744301</v>
      </c>
    </row>
    <row r="35" spans="1:14" ht="16.5" customHeight="1">
      <c r="A35" s="76" t="s">
        <v>160</v>
      </c>
      <c r="B35" s="29"/>
      <c r="C35" s="127"/>
      <c r="D35" s="127"/>
      <c r="E35" s="127"/>
      <c r="F35" s="7">
        <v>11</v>
      </c>
      <c r="G35" s="7"/>
      <c r="H35" s="227">
        <v>84783744</v>
      </c>
      <c r="I35" s="117"/>
      <c r="J35" s="198">
        <v>160266254</v>
      </c>
      <c r="K35" s="198"/>
      <c r="L35" s="227">
        <v>9173601</v>
      </c>
      <c r="M35" s="199"/>
      <c r="N35" s="198">
        <v>13819534</v>
      </c>
    </row>
    <row r="36" spans="1:14" ht="16.5" customHeight="1">
      <c r="A36" s="76" t="s">
        <v>161</v>
      </c>
      <c r="B36" s="29"/>
      <c r="C36" s="127"/>
      <c r="D36" s="127"/>
      <c r="E36" s="7"/>
      <c r="F36" s="7">
        <v>10</v>
      </c>
      <c r="G36" s="194"/>
      <c r="H36" s="227">
        <v>145621259</v>
      </c>
      <c r="I36" s="117"/>
      <c r="J36" s="198">
        <v>155219501</v>
      </c>
      <c r="K36" s="193"/>
      <c r="L36" s="226">
        <v>0</v>
      </c>
      <c r="M36" s="193"/>
      <c r="N36" s="148">
        <v>0</v>
      </c>
    </row>
    <row r="37" spans="1:14" ht="16.5" customHeight="1">
      <c r="A37" s="76" t="s">
        <v>67</v>
      </c>
      <c r="B37" s="29"/>
      <c r="C37" s="127"/>
      <c r="D37" s="127"/>
      <c r="E37" s="7"/>
      <c r="F37" s="7"/>
      <c r="G37" s="194"/>
      <c r="H37" s="227">
        <v>698143184</v>
      </c>
      <c r="I37" s="117"/>
      <c r="J37" s="198">
        <v>698143184</v>
      </c>
      <c r="K37" s="193"/>
      <c r="L37" s="236">
        <v>0</v>
      </c>
      <c r="M37" s="193"/>
      <c r="N37" s="148">
        <v>0</v>
      </c>
    </row>
    <row r="38" spans="1:14" ht="16.5" customHeight="1">
      <c r="A38" s="76" t="s">
        <v>53</v>
      </c>
      <c r="B38" s="29"/>
      <c r="C38" s="127"/>
      <c r="D38" s="127"/>
      <c r="E38" s="127"/>
      <c r="F38" s="7"/>
      <c r="G38" s="7"/>
      <c r="H38" s="226">
        <v>33826455</v>
      </c>
      <c r="I38" s="117"/>
      <c r="J38" s="174">
        <v>33826455</v>
      </c>
      <c r="K38" s="198"/>
      <c r="L38" s="226">
        <v>33826455</v>
      </c>
      <c r="M38" s="199"/>
      <c r="N38" s="148">
        <v>33826455</v>
      </c>
    </row>
    <row r="39" spans="1:14" ht="16.5" customHeight="1">
      <c r="A39" s="29" t="s">
        <v>3</v>
      </c>
      <c r="B39" s="29"/>
      <c r="C39" s="127"/>
      <c r="D39" s="127"/>
      <c r="E39" s="127"/>
      <c r="F39" s="7"/>
      <c r="G39" s="7"/>
      <c r="H39" s="228">
        <v>62423723</v>
      </c>
      <c r="I39" s="117"/>
      <c r="J39" s="169">
        <v>67929906</v>
      </c>
      <c r="K39" s="198"/>
      <c r="L39" s="228">
        <v>1336728</v>
      </c>
      <c r="M39" s="199"/>
      <c r="N39" s="169">
        <v>1303653</v>
      </c>
    </row>
    <row r="40" spans="1:14" ht="16.5" customHeight="1">
      <c r="A40" s="29"/>
      <c r="B40" s="29"/>
      <c r="C40" s="127"/>
      <c r="D40" s="127"/>
      <c r="E40" s="127"/>
      <c r="F40" s="126"/>
      <c r="G40" s="7"/>
      <c r="H40" s="231"/>
      <c r="I40" s="117"/>
      <c r="J40" s="117"/>
      <c r="K40" s="117"/>
      <c r="L40" s="231"/>
      <c r="M40" s="117"/>
      <c r="N40" s="117"/>
    </row>
    <row r="41" spans="1:14" ht="16.5" customHeight="1">
      <c r="A41" s="73" t="s">
        <v>14</v>
      </c>
      <c r="B41" s="29"/>
      <c r="C41" s="127"/>
      <c r="D41" s="127"/>
      <c r="E41" s="127"/>
      <c r="F41" s="7"/>
      <c r="G41" s="7"/>
      <c r="H41" s="233">
        <f>SUM(H30:H40)</f>
        <v>1390893681</v>
      </c>
      <c r="I41" s="117"/>
      <c r="J41" s="116">
        <f>SUM(J30:J40)</f>
        <v>1490635384</v>
      </c>
      <c r="K41" s="117"/>
      <c r="L41" s="233">
        <f>SUM(L30:L40)</f>
        <v>429912220</v>
      </c>
      <c r="M41" s="117"/>
      <c r="N41" s="116">
        <f>SUM(N30:N40)</f>
        <v>357693943</v>
      </c>
    </row>
    <row r="42" spans="1:14" ht="16.5" customHeight="1">
      <c r="A42" s="79"/>
      <c r="B42" s="76"/>
      <c r="C42" s="127"/>
      <c r="D42" s="127"/>
      <c r="E42" s="127"/>
      <c r="F42" s="7"/>
      <c r="G42" s="7"/>
      <c r="H42" s="231"/>
      <c r="I42" s="117"/>
      <c r="J42" s="117"/>
      <c r="K42" s="117"/>
      <c r="L42" s="231"/>
      <c r="M42" s="117"/>
      <c r="N42" s="117"/>
    </row>
    <row r="43" spans="1:14" ht="16.5" customHeight="1" thickBot="1">
      <c r="A43" s="73" t="s">
        <v>15</v>
      </c>
      <c r="B43" s="79"/>
      <c r="C43" s="127"/>
      <c r="D43" s="127"/>
      <c r="E43" s="127"/>
      <c r="F43" s="7"/>
      <c r="G43" s="7"/>
      <c r="H43" s="234">
        <f>SUM(H41,H26)</f>
        <v>1674705346</v>
      </c>
      <c r="I43" s="117"/>
      <c r="J43" s="144">
        <f>SUM(J41,J26)</f>
        <v>1928971314</v>
      </c>
      <c r="K43" s="117"/>
      <c r="L43" s="234">
        <f>SUM(L41,L26)</f>
        <v>1161198005</v>
      </c>
      <c r="M43" s="117"/>
      <c r="N43" s="144">
        <f>SUM(N41,N26)</f>
        <v>1162344603</v>
      </c>
    </row>
    <row r="44" spans="1:14" ht="16.149999999999999" customHeight="1" thickTop="1">
      <c r="A44" s="73"/>
      <c r="B44" s="79"/>
      <c r="C44" s="127"/>
      <c r="D44" s="127"/>
      <c r="E44" s="198"/>
      <c r="F44" s="7"/>
      <c r="G44" s="7"/>
      <c r="H44" s="119"/>
      <c r="I44" s="117"/>
      <c r="J44" s="117"/>
      <c r="K44" s="117"/>
      <c r="L44" s="117"/>
      <c r="M44" s="117"/>
      <c r="N44" s="117"/>
    </row>
    <row r="45" spans="1:14" ht="16.149999999999999" customHeight="1">
      <c r="A45" s="73"/>
      <c r="B45" s="79"/>
      <c r="C45" s="127"/>
      <c r="D45" s="127"/>
      <c r="E45" s="127"/>
      <c r="F45" s="7"/>
      <c r="G45" s="7"/>
      <c r="H45" s="119"/>
      <c r="I45" s="117"/>
      <c r="J45" s="117"/>
      <c r="K45" s="117"/>
      <c r="L45" s="117"/>
      <c r="M45" s="117"/>
      <c r="N45" s="117"/>
    </row>
    <row r="46" spans="1:14" ht="12" customHeight="1">
      <c r="A46" s="73"/>
      <c r="B46" s="79"/>
      <c r="C46" s="127"/>
      <c r="D46" s="127"/>
      <c r="E46" s="127"/>
      <c r="F46" s="7"/>
      <c r="G46" s="7"/>
      <c r="H46" s="117"/>
      <c r="I46" s="117"/>
      <c r="J46" s="117"/>
      <c r="K46" s="117"/>
      <c r="L46" s="117"/>
      <c r="M46" s="117"/>
      <c r="N46" s="117"/>
    </row>
    <row r="47" spans="1:14" ht="22.15" customHeight="1">
      <c r="A47" s="111" t="s">
        <v>127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</row>
  </sheetData>
  <mergeCells count="4">
    <mergeCell ref="L7:N7"/>
    <mergeCell ref="L6:N6"/>
    <mergeCell ref="H7:J7"/>
    <mergeCell ref="H6:J6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4"/>
  <sheetViews>
    <sheetView topLeftCell="A83" zoomScaleNormal="100" zoomScaleSheetLayoutView="130" workbookViewId="0">
      <selection activeCell="O99" sqref="O99"/>
    </sheetView>
  </sheetViews>
  <sheetFormatPr defaultColWidth="9.28515625" defaultRowHeight="16.5" customHeight="1"/>
  <cols>
    <col min="1" max="4" width="1.28515625" style="114" customWidth="1"/>
    <col min="5" max="5" width="10.5703125" style="114" customWidth="1"/>
    <col min="6" max="6" width="16.28515625" style="114" customWidth="1"/>
    <col min="7" max="7" width="5.5703125" style="114" customWidth="1"/>
    <col min="8" max="8" width="0.7109375" style="114" customWidth="1"/>
    <col min="9" max="9" width="12.7109375" style="75" customWidth="1"/>
    <col min="10" max="10" width="0.7109375" style="70" customWidth="1"/>
    <col min="11" max="11" width="12.42578125" style="75" customWidth="1"/>
    <col min="12" max="12" width="0.7109375" style="70" customWidth="1"/>
    <col min="13" max="13" width="12.7109375" style="75" customWidth="1"/>
    <col min="14" max="14" width="0.7109375" style="70" customWidth="1"/>
    <col min="15" max="15" width="12.28515625" style="75" customWidth="1"/>
    <col min="16" max="16384" width="9.28515625" style="114"/>
  </cols>
  <sheetData>
    <row r="1" spans="1:15" ht="16.5" customHeight="1">
      <c r="A1" s="372" t="s">
        <v>35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</row>
    <row r="2" spans="1:15" ht="16.5" customHeight="1">
      <c r="A2" s="373" t="s">
        <v>92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3" spans="1:15" ht="16.5" customHeight="1">
      <c r="A3" s="374" t="str">
        <f>'2'!A3</f>
        <v>As at 30 September 2021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</row>
    <row r="4" spans="1:15" ht="16.5" customHeight="1">
      <c r="A4" s="57"/>
      <c r="B4" s="58"/>
      <c r="C4" s="58"/>
      <c r="D4" s="58"/>
      <c r="E4" s="58"/>
      <c r="F4" s="58"/>
      <c r="G4" s="58"/>
      <c r="H4" s="58"/>
      <c r="I4" s="98"/>
      <c r="J4" s="118"/>
      <c r="K4" s="98"/>
      <c r="L4" s="118"/>
      <c r="M4" s="59"/>
      <c r="N4" s="118"/>
      <c r="O4" s="59"/>
    </row>
    <row r="5" spans="1:15" ht="16.5" customHeight="1">
      <c r="A5" s="57"/>
      <c r="B5" s="58"/>
      <c r="C5" s="58"/>
      <c r="D5" s="58"/>
      <c r="E5" s="58"/>
      <c r="F5" s="58"/>
      <c r="G5" s="58"/>
      <c r="H5" s="58"/>
      <c r="I5" s="98"/>
      <c r="J5" s="118"/>
      <c r="K5" s="98"/>
      <c r="L5" s="118"/>
      <c r="M5" s="59"/>
      <c r="N5" s="118"/>
      <c r="O5" s="59"/>
    </row>
    <row r="6" spans="1:15" ht="16.5" customHeight="1">
      <c r="A6" s="57"/>
      <c r="B6" s="58"/>
      <c r="C6" s="58"/>
      <c r="D6" s="58"/>
      <c r="E6" s="58"/>
      <c r="F6" s="58"/>
      <c r="G6" s="58"/>
      <c r="H6" s="58"/>
      <c r="I6" s="371" t="s">
        <v>5</v>
      </c>
      <c r="J6" s="371"/>
      <c r="K6" s="371"/>
      <c r="L6" s="93"/>
      <c r="M6" s="371" t="s">
        <v>84</v>
      </c>
      <c r="N6" s="371"/>
      <c r="O6" s="371"/>
    </row>
    <row r="7" spans="1:15" ht="16.5" customHeight="1">
      <c r="C7" s="60"/>
      <c r="D7" s="60"/>
      <c r="E7" s="60"/>
      <c r="F7" s="60"/>
      <c r="I7" s="370" t="s">
        <v>83</v>
      </c>
      <c r="J7" s="370"/>
      <c r="K7" s="370"/>
      <c r="L7" s="93"/>
      <c r="M7" s="370" t="s">
        <v>83</v>
      </c>
      <c r="N7" s="370"/>
      <c r="O7" s="370"/>
    </row>
    <row r="8" spans="1:15" ht="16.5" customHeight="1">
      <c r="C8" s="60"/>
      <c r="D8" s="60"/>
      <c r="E8" s="60"/>
      <c r="F8" s="60"/>
      <c r="I8" s="61" t="s">
        <v>118</v>
      </c>
      <c r="J8" s="61"/>
      <c r="K8" s="61" t="s">
        <v>119</v>
      </c>
      <c r="L8" s="62"/>
      <c r="M8" s="61" t="s">
        <v>118</v>
      </c>
      <c r="N8" s="61"/>
      <c r="O8" s="61" t="s">
        <v>119</v>
      </c>
    </row>
    <row r="9" spans="1:15" ht="16.5" customHeight="1">
      <c r="C9" s="60"/>
      <c r="D9" s="60"/>
      <c r="E9" s="60"/>
      <c r="F9" s="60"/>
      <c r="I9" s="214" t="s">
        <v>212</v>
      </c>
      <c r="J9" s="272"/>
      <c r="K9" s="214" t="s">
        <v>4</v>
      </c>
      <c r="L9" s="215"/>
      <c r="M9" s="214" t="s">
        <v>212</v>
      </c>
      <c r="N9" s="272"/>
      <c r="O9" s="214" t="s">
        <v>4</v>
      </c>
    </row>
    <row r="10" spans="1:15" ht="16.5" customHeight="1">
      <c r="C10" s="63"/>
      <c r="D10" s="63"/>
      <c r="E10" s="63"/>
      <c r="F10" s="63"/>
      <c r="H10" s="64"/>
      <c r="I10" s="112" t="s">
        <v>169</v>
      </c>
      <c r="J10" s="93"/>
      <c r="K10" s="112" t="s">
        <v>144</v>
      </c>
      <c r="L10" s="93"/>
      <c r="M10" s="112" t="s">
        <v>169</v>
      </c>
      <c r="N10" s="93"/>
      <c r="O10" s="112" t="s">
        <v>144</v>
      </c>
    </row>
    <row r="11" spans="1:15" ht="16.5" customHeight="1">
      <c r="C11" s="60"/>
      <c r="D11" s="60"/>
      <c r="E11" s="60"/>
      <c r="F11" s="60"/>
      <c r="G11" s="65" t="s">
        <v>6</v>
      </c>
      <c r="H11" s="60"/>
      <c r="I11" s="66" t="s">
        <v>33</v>
      </c>
      <c r="J11" s="67"/>
      <c r="K11" s="66" t="s">
        <v>33</v>
      </c>
      <c r="L11" s="67"/>
      <c r="M11" s="66" t="s">
        <v>33</v>
      </c>
      <c r="N11" s="67"/>
      <c r="O11" s="66" t="s">
        <v>33</v>
      </c>
    </row>
    <row r="12" spans="1:15" ht="16.5" customHeight="1">
      <c r="C12" s="60"/>
      <c r="D12" s="60"/>
      <c r="E12" s="60"/>
      <c r="F12" s="60"/>
      <c r="G12" s="69"/>
      <c r="H12" s="60"/>
      <c r="I12" s="222"/>
      <c r="J12" s="67"/>
      <c r="K12" s="119"/>
      <c r="L12" s="67"/>
      <c r="M12" s="222"/>
      <c r="N12" s="67"/>
      <c r="O12" s="119"/>
    </row>
    <row r="13" spans="1:15" ht="16.5" customHeight="1">
      <c r="A13" s="68" t="s">
        <v>79</v>
      </c>
      <c r="B13" s="68"/>
      <c r="C13" s="60"/>
      <c r="D13" s="60"/>
      <c r="E13" s="60"/>
      <c r="F13" s="60"/>
      <c r="G13" s="69"/>
      <c r="H13" s="60"/>
      <c r="I13" s="222"/>
      <c r="J13" s="94"/>
      <c r="K13" s="119"/>
      <c r="M13" s="222"/>
      <c r="N13" s="94"/>
      <c r="O13" s="119"/>
    </row>
    <row r="14" spans="1:15" ht="16.5" customHeight="1">
      <c r="A14" s="68"/>
      <c r="B14" s="68"/>
      <c r="C14" s="60"/>
      <c r="D14" s="60"/>
      <c r="E14" s="60"/>
      <c r="F14" s="60"/>
      <c r="G14" s="60"/>
      <c r="H14" s="60"/>
      <c r="I14" s="224"/>
      <c r="J14" s="94"/>
      <c r="K14" s="99"/>
      <c r="M14" s="242"/>
      <c r="N14" s="94"/>
      <c r="O14" s="101"/>
    </row>
    <row r="15" spans="1:15" ht="16.5" customHeight="1">
      <c r="A15" s="68" t="s">
        <v>16</v>
      </c>
      <c r="B15" s="68"/>
      <c r="C15" s="71"/>
      <c r="D15" s="71"/>
      <c r="E15" s="71"/>
      <c r="F15" s="71"/>
      <c r="G15" s="72"/>
      <c r="H15" s="72"/>
      <c r="I15" s="237"/>
      <c r="J15" s="103"/>
      <c r="K15" s="102"/>
      <c r="L15" s="103"/>
      <c r="M15" s="237"/>
      <c r="N15" s="103"/>
      <c r="O15" s="102"/>
    </row>
    <row r="16" spans="1:15" ht="16.5" customHeight="1">
      <c r="A16" s="68"/>
      <c r="B16" s="68"/>
      <c r="C16" s="60"/>
      <c r="D16" s="60"/>
      <c r="E16" s="60"/>
      <c r="F16" s="60"/>
      <c r="G16" s="60"/>
      <c r="H16" s="60"/>
      <c r="I16" s="237"/>
      <c r="J16" s="104"/>
      <c r="K16" s="102"/>
      <c r="L16" s="103"/>
      <c r="M16" s="243"/>
      <c r="N16" s="104"/>
      <c r="O16" s="104"/>
    </row>
    <row r="17" spans="1:15" ht="16.5" customHeight="1">
      <c r="A17" s="114" t="s">
        <v>75</v>
      </c>
      <c r="B17" s="73"/>
      <c r="C17" s="74"/>
      <c r="D17" s="74"/>
      <c r="E17" s="74"/>
      <c r="F17" s="74"/>
      <c r="G17" s="74"/>
      <c r="H17" s="74"/>
      <c r="I17" s="238">
        <v>88481959</v>
      </c>
      <c r="J17" s="122"/>
      <c r="K17" s="152">
        <v>63512737</v>
      </c>
      <c r="L17" s="153"/>
      <c r="M17" s="226">
        <v>38735744</v>
      </c>
      <c r="N17" s="154"/>
      <c r="O17" s="148">
        <v>22256701</v>
      </c>
    </row>
    <row r="18" spans="1:15" ht="16.5" customHeight="1">
      <c r="A18" s="29" t="s">
        <v>54</v>
      </c>
      <c r="B18" s="73"/>
      <c r="C18" s="74"/>
      <c r="D18" s="74"/>
      <c r="E18" s="74"/>
      <c r="F18" s="74"/>
      <c r="G18" s="74"/>
      <c r="H18" s="74"/>
      <c r="I18" s="238">
        <v>113018473</v>
      </c>
      <c r="J18" s="122"/>
      <c r="K18" s="152">
        <v>96162873</v>
      </c>
      <c r="L18" s="153"/>
      <c r="M18" s="226">
        <v>700000</v>
      </c>
      <c r="N18" s="154"/>
      <c r="O18" s="148">
        <v>0</v>
      </c>
    </row>
    <row r="19" spans="1:15" ht="16.5" customHeight="1">
      <c r="A19" s="29" t="s">
        <v>68</v>
      </c>
      <c r="B19" s="29"/>
      <c r="C19" s="30"/>
      <c r="D19" s="30"/>
      <c r="E19" s="30"/>
      <c r="F19" s="30"/>
      <c r="G19" s="7"/>
      <c r="H19" s="74"/>
      <c r="I19" s="238">
        <v>107459533</v>
      </c>
      <c r="J19" s="122"/>
      <c r="K19" s="152">
        <v>149813364</v>
      </c>
      <c r="L19" s="153"/>
      <c r="M19" s="238">
        <v>1399</v>
      </c>
      <c r="N19" s="154"/>
      <c r="O19" s="152">
        <v>1399</v>
      </c>
    </row>
    <row r="20" spans="1:15" ht="16.5" customHeight="1">
      <c r="A20" s="29" t="s">
        <v>7</v>
      </c>
      <c r="B20" s="29"/>
      <c r="C20" s="30"/>
      <c r="D20" s="30"/>
      <c r="E20" s="30"/>
      <c r="F20" s="30"/>
      <c r="G20" s="7"/>
      <c r="H20" s="125"/>
      <c r="I20" s="238">
        <v>53625078</v>
      </c>
      <c r="J20" s="122"/>
      <c r="K20" s="152">
        <v>45834314</v>
      </c>
      <c r="L20" s="153"/>
      <c r="M20" s="238">
        <v>18541116</v>
      </c>
      <c r="N20" s="154"/>
      <c r="O20" s="152">
        <v>7602486</v>
      </c>
    </row>
    <row r="21" spans="1:15" ht="16.5" customHeight="1">
      <c r="A21" s="29" t="s">
        <v>129</v>
      </c>
      <c r="B21" s="29"/>
      <c r="C21" s="30"/>
      <c r="D21" s="30"/>
      <c r="E21" s="30"/>
      <c r="F21" s="30"/>
      <c r="G21" s="126">
        <v>12.1</v>
      </c>
      <c r="H21" s="125"/>
      <c r="I21" s="238">
        <v>67500000</v>
      </c>
      <c r="J21" s="122"/>
      <c r="K21" s="152">
        <v>64500000</v>
      </c>
      <c r="L21" s="153"/>
      <c r="M21" s="238">
        <v>67500000</v>
      </c>
      <c r="N21" s="154"/>
      <c r="O21" s="152">
        <v>62500000</v>
      </c>
    </row>
    <row r="22" spans="1:15" ht="16.5" customHeight="1">
      <c r="A22" s="29" t="s">
        <v>147</v>
      </c>
      <c r="F22" s="30"/>
      <c r="G22" s="126"/>
      <c r="H22" s="125"/>
      <c r="I22" s="238"/>
      <c r="J22" s="122"/>
      <c r="K22" s="152"/>
      <c r="L22" s="153"/>
      <c r="M22" s="238"/>
      <c r="N22" s="154"/>
      <c r="O22" s="152"/>
    </row>
    <row r="23" spans="1:15" ht="16.5" customHeight="1">
      <c r="B23" s="114" t="s">
        <v>99</v>
      </c>
      <c r="F23" s="30"/>
      <c r="G23" s="113">
        <v>17.5</v>
      </c>
      <c r="H23" s="125"/>
      <c r="I23" s="226">
        <v>0</v>
      </c>
      <c r="J23" s="107"/>
      <c r="K23" s="174">
        <v>0</v>
      </c>
      <c r="L23" s="152"/>
      <c r="M23" s="238">
        <v>14000000</v>
      </c>
      <c r="N23" s="152"/>
      <c r="O23" s="152">
        <v>14000000</v>
      </c>
    </row>
    <row r="24" spans="1:15" ht="16.5" customHeight="1">
      <c r="A24" s="29" t="s">
        <v>148</v>
      </c>
      <c r="B24" s="29"/>
      <c r="C24" s="30"/>
      <c r="D24" s="30"/>
      <c r="E24" s="30"/>
      <c r="F24" s="30"/>
      <c r="G24" s="7">
        <v>13</v>
      </c>
      <c r="H24" s="125"/>
      <c r="I24" s="238">
        <v>56919070</v>
      </c>
      <c r="J24" s="122"/>
      <c r="K24" s="152">
        <v>114678390</v>
      </c>
      <c r="L24" s="153"/>
      <c r="M24" s="226">
        <v>6046969</v>
      </c>
      <c r="N24" s="154"/>
      <c r="O24" s="148">
        <v>5874172</v>
      </c>
    </row>
    <row r="25" spans="1:15" ht="16.5" customHeight="1">
      <c r="A25" s="29" t="s">
        <v>97</v>
      </c>
      <c r="B25" s="29"/>
      <c r="C25" s="30"/>
      <c r="D25" s="30"/>
      <c r="E25" s="30"/>
      <c r="F25" s="30"/>
      <c r="G25" s="126"/>
      <c r="H25" s="125"/>
      <c r="I25" s="239"/>
      <c r="J25" s="122"/>
      <c r="K25" s="175"/>
      <c r="L25" s="153"/>
      <c r="M25" s="238"/>
      <c r="N25" s="154"/>
      <c r="O25" s="152"/>
    </row>
    <row r="26" spans="1:15" ht="16.5" customHeight="1">
      <c r="A26" s="29"/>
      <c r="B26" s="29" t="s">
        <v>98</v>
      </c>
      <c r="C26" s="30"/>
      <c r="D26" s="30"/>
      <c r="E26" s="30"/>
      <c r="F26" s="30"/>
      <c r="G26" s="126">
        <v>12.2</v>
      </c>
      <c r="H26" s="125"/>
      <c r="I26" s="238">
        <v>203097755</v>
      </c>
      <c r="J26" s="122"/>
      <c r="K26" s="152">
        <v>203810249</v>
      </c>
      <c r="L26" s="153"/>
      <c r="M26" s="238">
        <v>122635473</v>
      </c>
      <c r="N26" s="154"/>
      <c r="O26" s="152">
        <v>98595506</v>
      </c>
    </row>
    <row r="27" spans="1:15" ht="16.5" customHeight="1">
      <c r="A27" s="29" t="s">
        <v>69</v>
      </c>
      <c r="B27" s="29"/>
      <c r="C27" s="30"/>
      <c r="D27" s="30"/>
      <c r="E27" s="30"/>
      <c r="F27" s="30"/>
      <c r="G27" s="7"/>
      <c r="H27" s="125"/>
      <c r="I27" s="238">
        <v>2388</v>
      </c>
      <c r="J27" s="122"/>
      <c r="K27" s="152">
        <v>7854</v>
      </c>
      <c r="L27" s="153"/>
      <c r="M27" s="226">
        <v>0</v>
      </c>
      <c r="N27" s="154"/>
      <c r="O27" s="148">
        <v>0</v>
      </c>
    </row>
    <row r="28" spans="1:15" ht="16.5" customHeight="1">
      <c r="A28" s="29" t="s">
        <v>9</v>
      </c>
      <c r="B28" s="29"/>
      <c r="C28" s="30"/>
      <c r="D28" s="30"/>
      <c r="E28" s="30"/>
      <c r="F28" s="30"/>
      <c r="G28" s="7"/>
      <c r="H28" s="125"/>
      <c r="I28" s="203">
        <v>19406310</v>
      </c>
      <c r="J28" s="123"/>
      <c r="K28" s="110">
        <v>25380106</v>
      </c>
      <c r="L28" s="123"/>
      <c r="M28" s="203">
        <v>304183</v>
      </c>
      <c r="N28" s="122"/>
      <c r="O28" s="110">
        <v>965778</v>
      </c>
    </row>
    <row r="29" spans="1:15" ht="16.5" customHeight="1">
      <c r="A29" s="29"/>
      <c r="B29" s="29"/>
      <c r="C29" s="30"/>
      <c r="D29" s="30"/>
      <c r="E29" s="30"/>
      <c r="F29" s="30"/>
      <c r="G29" s="7"/>
      <c r="H29" s="125"/>
      <c r="I29" s="202"/>
      <c r="J29" s="122"/>
      <c r="K29" s="107"/>
      <c r="L29" s="122"/>
      <c r="M29" s="202"/>
      <c r="N29" s="122"/>
      <c r="O29" s="107"/>
    </row>
    <row r="30" spans="1:15" ht="16.5" customHeight="1">
      <c r="A30" s="73" t="s">
        <v>167</v>
      </c>
      <c r="B30" s="73"/>
      <c r="C30" s="74"/>
      <c r="D30" s="74"/>
      <c r="E30" s="74"/>
      <c r="F30" s="74"/>
      <c r="G30" s="74"/>
      <c r="H30" s="74"/>
      <c r="I30" s="203">
        <f>SUM(I17:I28)</f>
        <v>709510566</v>
      </c>
      <c r="J30" s="123"/>
      <c r="K30" s="110">
        <f>SUM(K17:K28)</f>
        <v>763699887</v>
      </c>
      <c r="L30" s="123"/>
      <c r="M30" s="203">
        <f>SUM(M17:M28)</f>
        <v>268464884</v>
      </c>
      <c r="N30" s="122"/>
      <c r="O30" s="110">
        <f>SUM(O17:O28)</f>
        <v>211796042</v>
      </c>
    </row>
    <row r="31" spans="1:15" ht="16.5" customHeight="1">
      <c r="A31" s="73"/>
      <c r="B31" s="29"/>
      <c r="C31" s="30"/>
      <c r="D31" s="30"/>
      <c r="E31" s="30"/>
      <c r="F31" s="30"/>
      <c r="G31" s="7"/>
      <c r="H31" s="125"/>
      <c r="I31" s="202"/>
      <c r="J31" s="122"/>
      <c r="K31" s="107"/>
      <c r="L31" s="122"/>
      <c r="M31" s="202"/>
      <c r="N31" s="122"/>
      <c r="O31" s="107"/>
    </row>
    <row r="32" spans="1:15" ht="16.5" customHeight="1">
      <c r="A32" s="73" t="s">
        <v>17</v>
      </c>
      <c r="B32" s="29"/>
      <c r="C32" s="30"/>
      <c r="D32" s="30"/>
      <c r="E32" s="30"/>
      <c r="F32" s="30"/>
      <c r="G32" s="7"/>
      <c r="H32" s="125"/>
      <c r="I32" s="202"/>
      <c r="J32" s="122"/>
      <c r="K32" s="107"/>
      <c r="L32" s="122"/>
      <c r="M32" s="202"/>
      <c r="N32" s="122"/>
      <c r="O32" s="107"/>
    </row>
    <row r="33" spans="1:15" ht="16.5" customHeight="1">
      <c r="A33" s="73"/>
      <c r="B33" s="29"/>
      <c r="C33" s="30"/>
      <c r="D33" s="30"/>
      <c r="E33" s="30"/>
      <c r="F33" s="30"/>
      <c r="G33" s="7"/>
      <c r="H33" s="125"/>
      <c r="I33" s="202"/>
      <c r="J33" s="122"/>
      <c r="K33" s="107"/>
      <c r="L33" s="122"/>
      <c r="M33" s="202"/>
      <c r="N33" s="122"/>
      <c r="O33" s="107"/>
    </row>
    <row r="34" spans="1:15" ht="16.5" customHeight="1">
      <c r="A34" s="29" t="s">
        <v>149</v>
      </c>
      <c r="B34" s="29"/>
      <c r="C34" s="30"/>
      <c r="D34" s="30"/>
      <c r="E34" s="30"/>
      <c r="F34" s="30"/>
      <c r="G34" s="7">
        <v>13</v>
      </c>
      <c r="H34" s="125"/>
      <c r="I34" s="238">
        <v>29969061</v>
      </c>
      <c r="J34" s="107"/>
      <c r="K34" s="152">
        <v>54886699</v>
      </c>
      <c r="L34" s="152"/>
      <c r="M34" s="226">
        <v>2494489</v>
      </c>
      <c r="N34" s="156"/>
      <c r="O34" s="148">
        <v>7136378</v>
      </c>
    </row>
    <row r="35" spans="1:15" ht="16.5" customHeight="1">
      <c r="A35" s="29" t="s">
        <v>100</v>
      </c>
      <c r="B35" s="29"/>
      <c r="C35" s="74"/>
      <c r="D35" s="74"/>
      <c r="E35" s="30"/>
      <c r="F35" s="30"/>
      <c r="I35" s="240"/>
      <c r="J35" s="114"/>
      <c r="K35" s="114"/>
      <c r="L35" s="114"/>
      <c r="M35" s="240"/>
      <c r="N35" s="114"/>
      <c r="O35" s="114"/>
    </row>
    <row r="36" spans="1:15" ht="16.5" customHeight="1">
      <c r="A36" s="29"/>
      <c r="B36" s="29" t="s">
        <v>70</v>
      </c>
      <c r="C36" s="74"/>
      <c r="D36" s="74"/>
      <c r="E36" s="30"/>
      <c r="F36" s="30"/>
      <c r="G36" s="126">
        <v>12.2</v>
      </c>
      <c r="H36" s="125"/>
      <c r="I36" s="238">
        <v>92375261</v>
      </c>
      <c r="J36" s="107"/>
      <c r="K36" s="152">
        <v>241812630</v>
      </c>
      <c r="L36" s="152"/>
      <c r="M36" s="238">
        <v>92375261</v>
      </c>
      <c r="N36" s="156"/>
      <c r="O36" s="152">
        <v>188216968</v>
      </c>
    </row>
    <row r="37" spans="1:15" ht="16.5" customHeight="1">
      <c r="A37" s="29" t="s">
        <v>27</v>
      </c>
      <c r="B37" s="73"/>
      <c r="C37" s="74"/>
      <c r="D37" s="74"/>
      <c r="E37" s="74"/>
      <c r="F37" s="74"/>
      <c r="G37" s="74"/>
      <c r="H37" s="74"/>
      <c r="I37" s="238">
        <v>18499090</v>
      </c>
      <c r="J37" s="107"/>
      <c r="K37" s="152">
        <v>15829277</v>
      </c>
      <c r="L37" s="157"/>
      <c r="M37" s="226">
        <v>13155947</v>
      </c>
      <c r="N37" s="154"/>
      <c r="O37" s="148">
        <v>11489412</v>
      </c>
    </row>
    <row r="38" spans="1:15" ht="16.5" customHeight="1">
      <c r="A38" s="29" t="s">
        <v>77</v>
      </c>
      <c r="B38" s="29"/>
      <c r="C38" s="30"/>
      <c r="D38" s="30"/>
      <c r="E38" s="30"/>
      <c r="F38" s="30"/>
      <c r="G38" s="7"/>
      <c r="H38" s="125"/>
      <c r="I38" s="238">
        <v>23594255</v>
      </c>
      <c r="J38" s="107"/>
      <c r="K38" s="152">
        <v>24355359</v>
      </c>
      <c r="L38" s="152"/>
      <c r="M38" s="226">
        <v>0</v>
      </c>
      <c r="N38" s="156"/>
      <c r="O38" s="148">
        <v>0</v>
      </c>
    </row>
    <row r="39" spans="1:15" ht="16.5" customHeight="1">
      <c r="A39" s="29" t="s">
        <v>36</v>
      </c>
      <c r="B39" s="29"/>
      <c r="C39" s="30"/>
      <c r="D39" s="30"/>
      <c r="E39" s="30"/>
      <c r="F39" s="30"/>
      <c r="G39" s="7"/>
      <c r="H39" s="125"/>
      <c r="I39" s="241">
        <v>8137588</v>
      </c>
      <c r="J39" s="107"/>
      <c r="K39" s="155">
        <v>9241049</v>
      </c>
      <c r="L39" s="177"/>
      <c r="M39" s="235">
        <v>0</v>
      </c>
      <c r="N39" s="156"/>
      <c r="O39" s="151">
        <v>0</v>
      </c>
    </row>
    <row r="40" spans="1:15" ht="16.5" customHeight="1">
      <c r="A40" s="29"/>
      <c r="B40" s="29"/>
      <c r="C40" s="30"/>
      <c r="D40" s="30"/>
      <c r="E40" s="30"/>
      <c r="F40" s="30"/>
      <c r="G40" s="7"/>
      <c r="H40" s="125"/>
      <c r="I40" s="202"/>
      <c r="J40" s="107"/>
      <c r="K40" s="107"/>
      <c r="L40" s="107"/>
      <c r="M40" s="202"/>
      <c r="N40" s="107"/>
      <c r="O40" s="107"/>
    </row>
    <row r="41" spans="1:15" ht="16.5" customHeight="1">
      <c r="A41" s="73" t="s">
        <v>18</v>
      </c>
      <c r="B41" s="29"/>
      <c r="C41" s="30"/>
      <c r="D41" s="30"/>
      <c r="E41" s="30"/>
      <c r="F41" s="30"/>
      <c r="G41" s="125"/>
      <c r="H41" s="125"/>
      <c r="I41" s="203">
        <f>SUM(I34:I39)</f>
        <v>172575255</v>
      </c>
      <c r="J41" s="107"/>
      <c r="K41" s="110">
        <f>SUM(K34:K39)</f>
        <v>346125014</v>
      </c>
      <c r="L41" s="107"/>
      <c r="M41" s="203">
        <f>SUM(M34:M39)</f>
        <v>108025697</v>
      </c>
      <c r="N41" s="107"/>
      <c r="O41" s="110">
        <f>SUM(O34:O39)</f>
        <v>206842758</v>
      </c>
    </row>
    <row r="42" spans="1:15" ht="16.5" customHeight="1">
      <c r="A42" s="73"/>
      <c r="B42" s="29"/>
      <c r="C42" s="30"/>
      <c r="D42" s="30"/>
      <c r="E42" s="30"/>
      <c r="F42" s="30"/>
      <c r="G42" s="125"/>
      <c r="H42" s="125"/>
      <c r="I42" s="202"/>
      <c r="J42" s="107"/>
      <c r="K42" s="107"/>
      <c r="L42" s="107"/>
      <c r="M42" s="202"/>
      <c r="N42" s="107"/>
      <c r="O42" s="107"/>
    </row>
    <row r="43" spans="1:15" ht="16.5" customHeight="1">
      <c r="A43" s="73" t="s">
        <v>19</v>
      </c>
      <c r="B43" s="29"/>
      <c r="C43" s="30"/>
      <c r="D43" s="30"/>
      <c r="E43" s="30"/>
      <c r="F43" s="30"/>
      <c r="G43" s="125"/>
      <c r="H43" s="125"/>
      <c r="I43" s="203">
        <f>+I30+I41</f>
        <v>882085821</v>
      </c>
      <c r="J43" s="107"/>
      <c r="K43" s="110">
        <f>+K30+K41</f>
        <v>1109824901</v>
      </c>
      <c r="L43" s="107"/>
      <c r="M43" s="203">
        <f>+M30+M41</f>
        <v>376490581</v>
      </c>
      <c r="N43" s="107"/>
      <c r="O43" s="110">
        <f>+O30+O41</f>
        <v>418638800</v>
      </c>
    </row>
    <row r="44" spans="1:15" ht="16.5" customHeight="1">
      <c r="A44" s="73"/>
      <c r="B44" s="29"/>
      <c r="C44" s="30"/>
      <c r="D44" s="30"/>
      <c r="E44" s="30"/>
      <c r="F44" s="30"/>
      <c r="G44" s="125"/>
      <c r="H44" s="125"/>
      <c r="I44" s="107"/>
      <c r="J44" s="107"/>
      <c r="K44" s="107"/>
      <c r="L44" s="107"/>
      <c r="M44" s="107"/>
      <c r="N44" s="107"/>
      <c r="O44" s="107"/>
    </row>
    <row r="45" spans="1:15" ht="16.5" customHeight="1">
      <c r="A45" s="73"/>
      <c r="B45" s="29"/>
      <c r="C45" s="30"/>
      <c r="D45" s="30"/>
      <c r="E45" s="30"/>
      <c r="F45" s="30"/>
      <c r="G45" s="125"/>
      <c r="H45" s="125"/>
      <c r="I45" s="107"/>
      <c r="J45" s="107"/>
      <c r="K45" s="107"/>
      <c r="L45" s="107"/>
      <c r="M45" s="107"/>
      <c r="N45" s="107"/>
      <c r="O45" s="107"/>
    </row>
    <row r="46" spans="1:15" ht="16.5" customHeight="1">
      <c r="A46" s="73"/>
      <c r="B46" s="29"/>
      <c r="C46" s="30"/>
      <c r="D46" s="30"/>
      <c r="E46" s="30"/>
      <c r="F46" s="30"/>
      <c r="G46" s="125"/>
      <c r="H46" s="125"/>
      <c r="I46" s="107"/>
      <c r="J46" s="107"/>
      <c r="K46" s="107"/>
      <c r="L46" s="107"/>
      <c r="M46" s="107"/>
      <c r="N46" s="107"/>
      <c r="O46" s="107"/>
    </row>
    <row r="47" spans="1:15" ht="22.15" customHeight="1">
      <c r="A47" s="111" t="str">
        <f>'2'!A47</f>
        <v>The notes to the consolidated and separate financial information form an integral part of these financial information.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30"/>
    </row>
    <row r="48" spans="1:15" ht="16.5" customHeight="1">
      <c r="A48" s="68" t="s">
        <v>35</v>
      </c>
      <c r="B48" s="52"/>
      <c r="C48" s="52"/>
      <c r="D48" s="52"/>
      <c r="E48" s="52"/>
      <c r="F48" s="52"/>
      <c r="G48" s="52"/>
      <c r="H48" s="52"/>
      <c r="I48" s="99"/>
      <c r="J48" s="53"/>
      <c r="K48" s="99"/>
      <c r="L48" s="53"/>
      <c r="M48" s="54"/>
      <c r="N48" s="53"/>
      <c r="O48" s="54"/>
    </row>
    <row r="49" spans="1:15" ht="16.5" customHeight="1">
      <c r="A49" s="367" t="s">
        <v>92</v>
      </c>
      <c r="B49" s="52"/>
      <c r="C49" s="52"/>
      <c r="D49" s="52"/>
      <c r="E49" s="52"/>
      <c r="F49" s="52"/>
      <c r="G49" s="52"/>
      <c r="H49" s="52"/>
      <c r="I49" s="99"/>
      <c r="J49" s="53"/>
      <c r="K49" s="99"/>
      <c r="L49" s="53"/>
      <c r="M49" s="54"/>
      <c r="N49" s="53"/>
      <c r="O49" s="54"/>
    </row>
    <row r="50" spans="1:15" ht="16.5" customHeight="1">
      <c r="A50" s="368" t="str">
        <f>+A3</f>
        <v>As at 30 September 2021</v>
      </c>
      <c r="B50" s="78"/>
      <c r="C50" s="78"/>
      <c r="D50" s="78"/>
      <c r="E50" s="78"/>
      <c r="F50" s="78"/>
      <c r="G50" s="78"/>
      <c r="H50" s="78"/>
      <c r="I50" s="100"/>
      <c r="J50" s="55"/>
      <c r="K50" s="100"/>
      <c r="L50" s="55"/>
      <c r="M50" s="56"/>
      <c r="N50" s="55"/>
      <c r="O50" s="56"/>
    </row>
    <row r="51" spans="1:15" ht="16.5" customHeight="1">
      <c r="A51" s="57"/>
      <c r="B51" s="58"/>
      <c r="C51" s="58"/>
      <c r="D51" s="58"/>
      <c r="E51" s="58"/>
      <c r="F51" s="58"/>
      <c r="G51" s="58"/>
      <c r="H51" s="58"/>
      <c r="I51" s="98"/>
      <c r="J51" s="118"/>
      <c r="K51" s="98"/>
      <c r="L51" s="118"/>
      <c r="M51" s="59"/>
      <c r="N51" s="118"/>
      <c r="O51" s="59"/>
    </row>
    <row r="52" spans="1:15" ht="16.5" customHeight="1">
      <c r="A52" s="57"/>
      <c r="B52" s="58"/>
      <c r="C52" s="58"/>
      <c r="D52" s="58"/>
      <c r="E52" s="58"/>
      <c r="F52" s="58"/>
      <c r="G52" s="58"/>
      <c r="H52" s="58"/>
      <c r="I52" s="98"/>
      <c r="J52" s="118"/>
      <c r="K52" s="98"/>
      <c r="L52" s="118"/>
      <c r="M52" s="59"/>
      <c r="N52" s="118"/>
      <c r="O52" s="59"/>
    </row>
    <row r="53" spans="1:15" ht="16.5" customHeight="1">
      <c r="A53" s="57"/>
      <c r="B53" s="58"/>
      <c r="C53" s="58"/>
      <c r="D53" s="58"/>
      <c r="E53" s="58"/>
      <c r="F53" s="58"/>
      <c r="G53" s="58"/>
      <c r="H53" s="58"/>
      <c r="I53" s="371" t="s">
        <v>5</v>
      </c>
      <c r="J53" s="371"/>
      <c r="K53" s="371"/>
      <c r="L53" s="93"/>
      <c r="M53" s="371" t="s">
        <v>84</v>
      </c>
      <c r="N53" s="371"/>
      <c r="O53" s="371"/>
    </row>
    <row r="54" spans="1:15" ht="16.5" customHeight="1">
      <c r="C54" s="60"/>
      <c r="D54" s="60"/>
      <c r="E54" s="60"/>
      <c r="F54" s="60"/>
      <c r="I54" s="370" t="s">
        <v>83</v>
      </c>
      <c r="J54" s="370"/>
      <c r="K54" s="370"/>
      <c r="L54" s="93"/>
      <c r="M54" s="370" t="s">
        <v>83</v>
      </c>
      <c r="N54" s="370"/>
      <c r="O54" s="370"/>
    </row>
    <row r="55" spans="1:15" ht="16.5" customHeight="1">
      <c r="C55" s="60"/>
      <c r="D55" s="60"/>
      <c r="E55" s="60"/>
      <c r="F55" s="60"/>
      <c r="I55" s="61" t="s">
        <v>118</v>
      </c>
      <c r="J55" s="61"/>
      <c r="K55" s="61" t="s">
        <v>119</v>
      </c>
      <c r="L55" s="62"/>
      <c r="M55" s="61" t="s">
        <v>118</v>
      </c>
      <c r="N55" s="61"/>
      <c r="O55" s="61" t="s">
        <v>119</v>
      </c>
    </row>
    <row r="56" spans="1:15" ht="16.5" customHeight="1">
      <c r="C56" s="60"/>
      <c r="D56" s="60"/>
      <c r="E56" s="60"/>
      <c r="F56" s="60"/>
      <c r="I56" s="214" t="s">
        <v>212</v>
      </c>
      <c r="J56" s="272"/>
      <c r="K56" s="214" t="s">
        <v>4</v>
      </c>
      <c r="L56" s="215"/>
      <c r="M56" s="214" t="s">
        <v>212</v>
      </c>
      <c r="N56" s="272"/>
      <c r="O56" s="214" t="s">
        <v>4</v>
      </c>
    </row>
    <row r="57" spans="1:15" ht="16.5" customHeight="1">
      <c r="C57" s="63"/>
      <c r="D57" s="63"/>
      <c r="E57" s="63"/>
      <c r="F57" s="63"/>
      <c r="H57" s="64"/>
      <c r="I57" s="112" t="s">
        <v>169</v>
      </c>
      <c r="J57" s="93"/>
      <c r="K57" s="112" t="s">
        <v>144</v>
      </c>
      <c r="L57" s="93"/>
      <c r="M57" s="112" t="s">
        <v>169</v>
      </c>
      <c r="N57" s="93"/>
      <c r="O57" s="112" t="s">
        <v>144</v>
      </c>
    </row>
    <row r="58" spans="1:15" ht="16.5" customHeight="1">
      <c r="C58" s="60"/>
      <c r="D58" s="60"/>
      <c r="E58" s="60"/>
      <c r="F58" s="60"/>
      <c r="G58" s="65" t="s">
        <v>205</v>
      </c>
      <c r="H58" s="60"/>
      <c r="I58" s="66" t="s">
        <v>33</v>
      </c>
      <c r="J58" s="67"/>
      <c r="K58" s="66" t="s">
        <v>33</v>
      </c>
      <c r="L58" s="67"/>
      <c r="M58" s="66" t="s">
        <v>33</v>
      </c>
      <c r="N58" s="67"/>
      <c r="O58" s="66" t="s">
        <v>33</v>
      </c>
    </row>
    <row r="59" spans="1:15" ht="16.5" customHeight="1">
      <c r="C59" s="60"/>
      <c r="D59" s="60"/>
      <c r="E59" s="60"/>
      <c r="F59" s="60"/>
      <c r="G59" s="69"/>
      <c r="H59" s="60"/>
      <c r="I59" s="222"/>
      <c r="J59" s="67"/>
      <c r="K59" s="119"/>
      <c r="L59" s="67"/>
      <c r="M59" s="222"/>
      <c r="N59" s="67"/>
      <c r="O59" s="119"/>
    </row>
    <row r="60" spans="1:15" ht="16.5" customHeight="1">
      <c r="A60" s="68" t="s">
        <v>101</v>
      </c>
      <c r="B60" s="68"/>
      <c r="C60" s="60"/>
      <c r="D60" s="60"/>
      <c r="E60" s="60"/>
      <c r="F60" s="60"/>
      <c r="G60" s="69"/>
      <c r="H60" s="60"/>
      <c r="I60" s="222"/>
      <c r="J60" s="94"/>
      <c r="K60" s="119"/>
      <c r="M60" s="222"/>
      <c r="N60" s="94"/>
      <c r="O60" s="119"/>
    </row>
    <row r="61" spans="1:15" ht="16.5" customHeight="1">
      <c r="A61" s="30"/>
      <c r="B61" s="73"/>
      <c r="C61" s="74"/>
      <c r="D61" s="74"/>
      <c r="E61" s="74"/>
      <c r="F61" s="74"/>
      <c r="G61" s="74"/>
      <c r="H61" s="74"/>
      <c r="I61" s="202"/>
      <c r="J61" s="123"/>
      <c r="K61" s="107"/>
      <c r="L61" s="123"/>
      <c r="M61" s="202"/>
      <c r="N61" s="122"/>
      <c r="O61" s="107"/>
    </row>
    <row r="62" spans="1:15" ht="16.5" customHeight="1">
      <c r="A62" s="68" t="s">
        <v>80</v>
      </c>
      <c r="B62" s="29"/>
      <c r="C62" s="30"/>
      <c r="D62" s="30"/>
      <c r="E62" s="30"/>
      <c r="F62" s="30"/>
      <c r="G62" s="125"/>
      <c r="H62" s="125"/>
      <c r="I62" s="202"/>
      <c r="J62" s="107"/>
      <c r="K62" s="107"/>
      <c r="L62" s="107"/>
      <c r="M62" s="202"/>
      <c r="N62" s="107"/>
      <c r="O62" s="107"/>
    </row>
    <row r="63" spans="1:15" ht="16.5" customHeight="1">
      <c r="A63" s="73"/>
      <c r="B63" s="29"/>
      <c r="C63" s="30"/>
      <c r="D63" s="30"/>
      <c r="E63" s="30"/>
      <c r="F63" s="30"/>
      <c r="G63" s="125"/>
      <c r="H63" s="125"/>
      <c r="I63" s="202"/>
      <c r="J63" s="107"/>
      <c r="K63" s="107"/>
      <c r="L63" s="107"/>
      <c r="M63" s="202"/>
      <c r="N63" s="107"/>
      <c r="O63" s="107"/>
    </row>
    <row r="64" spans="1:15" ht="16.5" customHeight="1">
      <c r="A64" s="29" t="s">
        <v>8</v>
      </c>
      <c r="B64" s="29"/>
      <c r="C64" s="30"/>
      <c r="D64" s="30"/>
      <c r="E64" s="30"/>
      <c r="F64" s="30"/>
      <c r="G64" s="7"/>
      <c r="H64" s="125"/>
      <c r="I64" s="202"/>
      <c r="J64" s="107"/>
      <c r="K64" s="107"/>
      <c r="L64" s="107"/>
      <c r="M64" s="202"/>
      <c r="N64" s="107"/>
      <c r="O64" s="107"/>
    </row>
    <row r="65" spans="1:15" ht="16.5" customHeight="1">
      <c r="A65" s="73"/>
      <c r="B65" s="29" t="s">
        <v>28</v>
      </c>
      <c r="C65" s="74"/>
      <c r="D65" s="74"/>
      <c r="E65" s="74"/>
      <c r="F65" s="74"/>
      <c r="H65" s="74"/>
      <c r="I65" s="202"/>
      <c r="J65" s="107"/>
      <c r="K65" s="107"/>
      <c r="L65" s="107"/>
      <c r="M65" s="244"/>
      <c r="N65" s="106"/>
      <c r="O65" s="106"/>
    </row>
    <row r="66" spans="1:15" ht="16.5" customHeight="1">
      <c r="A66" s="73"/>
      <c r="B66" s="29"/>
      <c r="C66" s="76" t="s">
        <v>194</v>
      </c>
      <c r="D66" s="76"/>
      <c r="E66" s="74"/>
      <c r="F66" s="74"/>
      <c r="G66" s="74"/>
      <c r="H66" s="74"/>
      <c r="I66" s="202"/>
      <c r="J66" s="107"/>
      <c r="K66" s="107"/>
      <c r="L66" s="107"/>
      <c r="M66" s="202"/>
      <c r="N66" s="107"/>
      <c r="O66" s="107"/>
    </row>
    <row r="67" spans="1:15" ht="16.5" customHeight="1">
      <c r="A67" s="73"/>
      <c r="B67" s="29"/>
      <c r="C67" s="76"/>
      <c r="D67" s="76" t="s">
        <v>170</v>
      </c>
      <c r="E67" s="74"/>
      <c r="F67" s="74"/>
      <c r="G67" s="74"/>
      <c r="H67" s="74"/>
      <c r="I67" s="202"/>
      <c r="J67" s="107"/>
      <c r="K67" s="107"/>
      <c r="L67" s="107"/>
      <c r="M67" s="202"/>
      <c r="N67" s="107"/>
      <c r="O67" s="107"/>
    </row>
    <row r="68" spans="1:15" ht="16.5" customHeight="1" thickBot="1">
      <c r="A68" s="73"/>
      <c r="B68" s="29"/>
      <c r="C68" s="74"/>
      <c r="D68" s="74"/>
      <c r="E68" s="76" t="s">
        <v>102</v>
      </c>
      <c r="F68" s="74"/>
      <c r="G68" s="74">
        <v>16</v>
      </c>
      <c r="H68" s="74"/>
      <c r="I68" s="204">
        <v>1415000000</v>
      </c>
      <c r="J68" s="107"/>
      <c r="K68" s="105">
        <v>1520842672</v>
      </c>
      <c r="L68" s="107"/>
      <c r="M68" s="204">
        <v>1415000000</v>
      </c>
      <c r="N68" s="107"/>
      <c r="O68" s="105">
        <v>1520842672</v>
      </c>
    </row>
    <row r="69" spans="1:15" ht="16.5" customHeight="1" thickTop="1">
      <c r="A69" s="73"/>
      <c r="B69" s="29"/>
      <c r="C69" s="74"/>
      <c r="D69" s="74"/>
      <c r="E69" s="76"/>
      <c r="F69" s="74"/>
      <c r="G69" s="74"/>
      <c r="H69" s="74"/>
      <c r="I69" s="244"/>
      <c r="J69" s="106"/>
      <c r="K69" s="106"/>
      <c r="L69" s="106"/>
      <c r="M69" s="244"/>
      <c r="N69" s="106"/>
      <c r="O69" s="106"/>
    </row>
    <row r="70" spans="1:15" ht="16.5" customHeight="1">
      <c r="A70" s="29"/>
      <c r="B70" s="30" t="s">
        <v>29</v>
      </c>
      <c r="E70" s="30"/>
      <c r="F70" s="30"/>
      <c r="G70" s="125"/>
      <c r="H70" s="125"/>
      <c r="I70" s="244"/>
      <c r="J70" s="106"/>
      <c r="K70" s="106"/>
      <c r="L70" s="106"/>
      <c r="M70" s="244"/>
      <c r="N70" s="106"/>
      <c r="O70" s="106"/>
    </row>
    <row r="71" spans="1:15" ht="16.5" customHeight="1">
      <c r="A71" s="29"/>
      <c r="B71" s="30"/>
      <c r="C71" s="76" t="s">
        <v>171</v>
      </c>
      <c r="D71" s="76"/>
      <c r="E71" s="74"/>
      <c r="F71" s="30"/>
      <c r="G71" s="125"/>
      <c r="H71" s="125"/>
      <c r="I71" s="240"/>
      <c r="J71" s="114"/>
      <c r="K71" s="114"/>
      <c r="L71" s="114"/>
      <c r="M71" s="240"/>
      <c r="N71" s="114"/>
      <c r="O71" s="114"/>
    </row>
    <row r="72" spans="1:15" ht="16.5" customHeight="1">
      <c r="A72" s="29"/>
      <c r="C72" s="127"/>
      <c r="D72" s="76" t="s">
        <v>178</v>
      </c>
      <c r="F72" s="30"/>
      <c r="G72" s="125"/>
      <c r="H72" s="125"/>
      <c r="I72" s="240"/>
      <c r="J72" s="114"/>
      <c r="K72" s="114"/>
      <c r="L72" s="114"/>
      <c r="M72" s="240"/>
      <c r="N72" s="114"/>
      <c r="O72" s="114"/>
    </row>
    <row r="73" spans="1:15" ht="16.5" customHeight="1">
      <c r="A73" s="29"/>
      <c r="B73" s="30"/>
      <c r="C73" s="76"/>
      <c r="D73" s="76"/>
      <c r="E73" s="76" t="s">
        <v>270</v>
      </c>
      <c r="F73" s="30"/>
      <c r="G73" s="7"/>
      <c r="H73" s="125"/>
      <c r="I73" s="238">
        <v>785261701</v>
      </c>
      <c r="J73" s="107"/>
      <c r="K73" s="152">
        <v>785261701</v>
      </c>
      <c r="L73" s="152"/>
      <c r="M73" s="238">
        <v>785261701</v>
      </c>
      <c r="N73" s="152"/>
      <c r="O73" s="152">
        <v>785261701</v>
      </c>
    </row>
    <row r="74" spans="1:15" ht="16.5" customHeight="1">
      <c r="A74" s="29" t="s">
        <v>60</v>
      </c>
      <c r="B74" s="29"/>
      <c r="C74" s="30"/>
      <c r="D74" s="30"/>
      <c r="E74" s="30"/>
      <c r="F74" s="30"/>
      <c r="G74" s="7"/>
      <c r="H74" s="125"/>
      <c r="I74" s="238">
        <v>353617102</v>
      </c>
      <c r="J74" s="107"/>
      <c r="K74" s="152">
        <v>353617102</v>
      </c>
      <c r="L74" s="152"/>
      <c r="M74" s="238">
        <v>353617102</v>
      </c>
      <c r="N74" s="152"/>
      <c r="O74" s="152">
        <v>353617102</v>
      </c>
    </row>
    <row r="75" spans="1:15" ht="16.5" customHeight="1">
      <c r="A75" s="29" t="s">
        <v>130</v>
      </c>
      <c r="B75" s="29"/>
      <c r="C75" s="29"/>
      <c r="D75" s="29"/>
      <c r="E75" s="30"/>
      <c r="F75" s="30"/>
      <c r="G75" s="7"/>
      <c r="H75" s="125"/>
      <c r="I75" s="202"/>
      <c r="J75" s="107"/>
      <c r="K75" s="107"/>
      <c r="L75" s="107"/>
      <c r="M75" s="202"/>
      <c r="N75" s="107"/>
      <c r="O75" s="107"/>
    </row>
    <row r="76" spans="1:15" ht="16.5" customHeight="1">
      <c r="A76" s="29"/>
      <c r="B76" s="29" t="s">
        <v>82</v>
      </c>
      <c r="C76" s="29"/>
      <c r="D76" s="29"/>
      <c r="E76" s="30"/>
      <c r="F76" s="30"/>
      <c r="G76" s="7"/>
      <c r="H76" s="125"/>
      <c r="I76" s="238">
        <v>46795718</v>
      </c>
      <c r="J76" s="107"/>
      <c r="K76" s="152">
        <v>46795718</v>
      </c>
      <c r="L76" s="152"/>
      <c r="M76" s="238">
        <v>46795718</v>
      </c>
      <c r="N76" s="152"/>
      <c r="O76" s="152">
        <v>46795718</v>
      </c>
    </row>
    <row r="77" spans="1:15" ht="16.5" customHeight="1">
      <c r="A77" s="29"/>
      <c r="B77" s="29" t="s">
        <v>179</v>
      </c>
      <c r="C77" s="29"/>
      <c r="D77" s="29"/>
      <c r="E77" s="30"/>
      <c r="F77" s="30"/>
      <c r="G77" s="7"/>
      <c r="H77" s="125"/>
      <c r="I77" s="245">
        <v>-381384347</v>
      </c>
      <c r="J77" s="107"/>
      <c r="K77" s="149">
        <v>-351227734</v>
      </c>
      <c r="L77" s="177"/>
      <c r="M77" s="245">
        <v>-400967097</v>
      </c>
      <c r="N77" s="156"/>
      <c r="O77" s="149">
        <v>-441968718</v>
      </c>
    </row>
    <row r="78" spans="1:15" ht="16.5" customHeight="1">
      <c r="A78" s="114" t="s">
        <v>76</v>
      </c>
      <c r="C78" s="29"/>
      <c r="D78" s="29"/>
      <c r="E78" s="30"/>
      <c r="F78" s="30"/>
      <c r="G78" s="7"/>
      <c r="H78" s="125"/>
      <c r="I78" s="246">
        <v>-11670649</v>
      </c>
      <c r="J78" s="107"/>
      <c r="K78" s="150">
        <v>-15300374</v>
      </c>
      <c r="L78" s="177"/>
      <c r="M78" s="235">
        <v>0</v>
      </c>
      <c r="N78" s="156"/>
      <c r="O78" s="151">
        <v>0</v>
      </c>
    </row>
    <row r="79" spans="1:15" ht="16.5" customHeight="1">
      <c r="A79" s="29"/>
      <c r="B79" s="29"/>
      <c r="C79" s="29"/>
      <c r="D79" s="29"/>
      <c r="E79" s="30"/>
      <c r="F79" s="30"/>
      <c r="G79" s="7"/>
      <c r="H79" s="125"/>
      <c r="I79" s="202"/>
      <c r="J79" s="107"/>
      <c r="K79" s="107"/>
      <c r="L79" s="107"/>
      <c r="M79" s="202"/>
      <c r="N79" s="107"/>
      <c r="O79" s="107"/>
    </row>
    <row r="80" spans="1:15" ht="16.5" customHeight="1">
      <c r="A80" s="73" t="s">
        <v>206</v>
      </c>
      <c r="B80" s="73"/>
      <c r="C80" s="73"/>
      <c r="D80" s="73"/>
      <c r="F80" s="30"/>
      <c r="G80" s="7"/>
      <c r="H80" s="125"/>
      <c r="I80" s="202"/>
      <c r="J80" s="107"/>
      <c r="K80" s="107"/>
      <c r="L80" s="107"/>
      <c r="M80" s="202"/>
      <c r="N80" s="107"/>
      <c r="O80" s="107"/>
    </row>
    <row r="81" spans="1:15" ht="16.5" customHeight="1">
      <c r="A81" s="73"/>
      <c r="B81" s="73" t="s">
        <v>207</v>
      </c>
      <c r="C81" s="73"/>
      <c r="F81" s="30"/>
      <c r="G81" s="7"/>
      <c r="H81" s="125"/>
      <c r="I81" s="247">
        <f>SUM(I73:I78)</f>
        <v>792619525</v>
      </c>
      <c r="J81" s="122"/>
      <c r="K81" s="131">
        <f>SUM(K73:K78)</f>
        <v>819146413</v>
      </c>
      <c r="L81" s="122"/>
      <c r="M81" s="247">
        <f>SUM(M73:M78)</f>
        <v>784707424</v>
      </c>
      <c r="N81" s="122"/>
      <c r="O81" s="131">
        <f>SUM(O73:O78)</f>
        <v>743705803</v>
      </c>
    </row>
    <row r="82" spans="1:15" ht="16.5" customHeight="1">
      <c r="A82" s="73"/>
      <c r="B82" s="29"/>
      <c r="C82" s="30"/>
      <c r="D82" s="30"/>
      <c r="E82" s="30"/>
      <c r="F82" s="30"/>
      <c r="G82" s="7"/>
      <c r="H82" s="125"/>
      <c r="I82" s="202"/>
      <c r="J82" s="122"/>
      <c r="K82" s="107"/>
      <c r="L82" s="122"/>
      <c r="M82" s="202"/>
      <c r="N82" s="122"/>
      <c r="O82" s="107"/>
    </row>
    <row r="83" spans="1:15" ht="16.5" customHeight="1">
      <c r="A83" s="73" t="s">
        <v>64</v>
      </c>
      <c r="B83" s="73"/>
      <c r="C83" s="74"/>
      <c r="D83" s="74"/>
      <c r="E83" s="74"/>
      <c r="F83" s="74"/>
      <c r="G83" s="74"/>
      <c r="H83" s="74"/>
      <c r="I83" s="203">
        <f>SUM(I81:I81)</f>
        <v>792619525</v>
      </c>
      <c r="J83" s="123"/>
      <c r="K83" s="110">
        <f>SUM(K81:K81)</f>
        <v>819146413</v>
      </c>
      <c r="L83" s="123"/>
      <c r="M83" s="203">
        <f>SUM(M81:M81)</f>
        <v>784707424</v>
      </c>
      <c r="N83" s="122"/>
      <c r="O83" s="110">
        <f>SUM(O81:O81)</f>
        <v>743705803</v>
      </c>
    </row>
    <row r="84" spans="1:15" ht="16.5" customHeight="1">
      <c r="A84" s="73"/>
      <c r="B84" s="73"/>
      <c r="C84" s="74"/>
      <c r="D84" s="74"/>
      <c r="E84" s="74"/>
      <c r="F84" s="74"/>
      <c r="G84" s="74"/>
      <c r="H84" s="74"/>
      <c r="I84" s="202"/>
      <c r="J84" s="123"/>
      <c r="K84" s="107"/>
      <c r="L84" s="123"/>
      <c r="M84" s="202"/>
      <c r="N84" s="122"/>
      <c r="O84" s="107"/>
    </row>
    <row r="85" spans="1:15" ht="16.5" customHeight="1" thickBot="1">
      <c r="A85" s="68" t="s">
        <v>81</v>
      </c>
      <c r="B85" s="73"/>
      <c r="C85" s="30"/>
      <c r="D85" s="30"/>
      <c r="E85" s="30"/>
      <c r="F85" s="30"/>
      <c r="G85" s="7"/>
      <c r="H85" s="7"/>
      <c r="I85" s="204">
        <f>I83+I43</f>
        <v>1674705346</v>
      </c>
      <c r="J85" s="122"/>
      <c r="K85" s="105">
        <f>K83+K43</f>
        <v>1928971314</v>
      </c>
      <c r="L85" s="122"/>
      <c r="M85" s="204">
        <f>M83+M43</f>
        <v>1161198005</v>
      </c>
      <c r="N85" s="107"/>
      <c r="O85" s="105">
        <f>O83+O43</f>
        <v>1162344603</v>
      </c>
    </row>
    <row r="86" spans="1:15" ht="16.5" customHeight="1" thickTop="1">
      <c r="A86" s="68"/>
      <c r="B86" s="73"/>
      <c r="C86" s="30"/>
      <c r="D86" s="30"/>
      <c r="E86" s="30"/>
      <c r="F86" s="30"/>
      <c r="G86" s="7"/>
      <c r="H86" s="7"/>
      <c r="I86" s="107"/>
      <c r="J86" s="122"/>
      <c r="K86" s="107"/>
      <c r="L86" s="122"/>
      <c r="M86" s="107"/>
      <c r="N86" s="107"/>
      <c r="O86" s="107"/>
    </row>
    <row r="87" spans="1:15" ht="16.5" customHeight="1">
      <c r="A87" s="68"/>
      <c r="B87" s="73"/>
      <c r="C87" s="30"/>
      <c r="D87" s="30"/>
      <c r="E87" s="30"/>
      <c r="F87" s="30"/>
      <c r="G87" s="7"/>
      <c r="H87" s="7"/>
      <c r="I87" s="107"/>
      <c r="J87" s="122"/>
      <c r="K87" s="107"/>
      <c r="L87" s="122"/>
      <c r="M87" s="107"/>
      <c r="N87" s="107"/>
      <c r="O87" s="107"/>
    </row>
    <row r="88" spans="1:15" ht="16.5" customHeight="1">
      <c r="A88" s="68"/>
      <c r="B88" s="73"/>
      <c r="C88" s="30"/>
      <c r="D88" s="30"/>
      <c r="E88" s="30"/>
      <c r="F88" s="30"/>
      <c r="G88" s="7"/>
      <c r="H88" s="7"/>
      <c r="I88" s="107"/>
      <c r="J88" s="122"/>
      <c r="K88" s="107"/>
      <c r="L88" s="122"/>
      <c r="M88" s="107"/>
      <c r="N88" s="107"/>
      <c r="O88" s="107"/>
    </row>
    <row r="89" spans="1:15" ht="16.5" customHeight="1">
      <c r="A89" s="68"/>
      <c r="B89" s="73"/>
      <c r="C89" s="30"/>
      <c r="D89" s="30"/>
      <c r="E89" s="30"/>
      <c r="F89" s="30"/>
      <c r="G89" s="7"/>
      <c r="H89" s="7"/>
      <c r="I89" s="107"/>
      <c r="J89" s="122"/>
      <c r="K89" s="107"/>
      <c r="L89" s="122"/>
      <c r="M89" s="107"/>
      <c r="N89" s="107"/>
      <c r="O89" s="107"/>
    </row>
    <row r="90" spans="1:15" ht="16.5" customHeight="1">
      <c r="A90" s="68"/>
      <c r="B90" s="73"/>
      <c r="C90" s="30"/>
      <c r="D90" s="30"/>
      <c r="E90" s="30"/>
      <c r="F90" s="30"/>
      <c r="G90" s="7"/>
      <c r="H90" s="7"/>
      <c r="I90" s="107"/>
      <c r="J90" s="122"/>
      <c r="K90" s="107"/>
      <c r="L90" s="122"/>
      <c r="M90" s="107"/>
      <c r="N90" s="107"/>
      <c r="O90" s="107"/>
    </row>
    <row r="91" spans="1:15" ht="16.5" customHeight="1">
      <c r="A91" s="68"/>
      <c r="B91" s="73"/>
      <c r="C91" s="30"/>
      <c r="D91" s="30"/>
      <c r="E91" s="30"/>
      <c r="F91" s="30"/>
      <c r="G91" s="7"/>
      <c r="H91" s="7"/>
      <c r="I91" s="107"/>
      <c r="J91" s="122"/>
      <c r="K91" s="107"/>
      <c r="L91" s="122"/>
      <c r="M91" s="107"/>
      <c r="N91" s="107"/>
      <c r="O91" s="107"/>
    </row>
    <row r="92" spans="1:15" ht="17.25" customHeight="1"/>
    <row r="93" spans="1:15" ht="17.25" customHeight="1"/>
    <row r="94" spans="1:15" ht="22.15" customHeight="1">
      <c r="A94" s="111" t="str">
        <f>'2'!A47</f>
        <v>The notes to the consolidated and separate financial information form an integral part of these financial information.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30"/>
    </row>
  </sheetData>
  <mergeCells count="11">
    <mergeCell ref="I7:K7"/>
    <mergeCell ref="M7:O7"/>
    <mergeCell ref="I53:K53"/>
    <mergeCell ref="M53:O53"/>
    <mergeCell ref="I54:K54"/>
    <mergeCell ref="M54:O54"/>
    <mergeCell ref="A1:O1"/>
    <mergeCell ref="A2:O2"/>
    <mergeCell ref="A3:O3"/>
    <mergeCell ref="M6:O6"/>
    <mergeCell ref="I6:K6"/>
  </mergeCells>
  <pageMargins left="0.8" right="0.5" top="0.5" bottom="0.6" header="0.49" footer="0.4"/>
  <pageSetup paperSize="9" scale="99" firstPageNumber="3" fitToHeight="0" orientation="portrait" useFirstPageNumber="1" horizontalDpi="1200" verticalDpi="1200" r:id="rId1"/>
  <headerFooter>
    <oddFooter>&amp;R&amp;"Arial,Regular"&amp;9&amp;P</oddFooter>
  </headerFooter>
  <rowBreaks count="1" manualBreakCount="1">
    <brk id="4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B8A44-19A1-4BFB-B9FC-CBAED33E00A0}">
  <dimension ref="A1:N94"/>
  <sheetViews>
    <sheetView topLeftCell="A84" zoomScale="110" zoomScaleNormal="110" zoomScaleSheetLayoutView="115" workbookViewId="0">
      <selection activeCell="A95" sqref="A95:XFD166"/>
    </sheetView>
  </sheetViews>
  <sheetFormatPr defaultColWidth="9.28515625" defaultRowHeight="16.5" customHeight="1"/>
  <cols>
    <col min="1" max="2" width="1.28515625" style="114" customWidth="1"/>
    <col min="3" max="3" width="1.42578125" style="114" customWidth="1"/>
    <col min="4" max="4" width="10.5703125" style="114" customWidth="1"/>
    <col min="5" max="5" width="20" style="114" customWidth="1"/>
    <col min="6" max="6" width="4" style="60" customWidth="1"/>
    <col min="7" max="7" width="0.7109375" style="114" customWidth="1"/>
    <col min="8" max="8" width="12.28515625" style="70" customWidth="1"/>
    <col min="9" max="9" width="0.7109375" style="70" customWidth="1"/>
    <col min="10" max="10" width="12.28515625" style="70" customWidth="1"/>
    <col min="11" max="11" width="0.7109375" style="70" customWidth="1"/>
    <col min="12" max="12" width="12.28515625" style="70" customWidth="1"/>
    <col min="13" max="13" width="0.7109375" style="70" customWidth="1"/>
    <col min="14" max="14" width="12.28515625" style="70" customWidth="1"/>
    <col min="15" max="16384" width="9.28515625" style="114"/>
  </cols>
  <sheetData>
    <row r="1" spans="1:14" ht="16.5" customHeight="1">
      <c r="A1" s="68" t="s">
        <v>35</v>
      </c>
      <c r="B1" s="124"/>
      <c r="C1" s="124"/>
      <c r="D1" s="124"/>
      <c r="E1" s="124"/>
      <c r="F1" s="72"/>
      <c r="G1" s="11"/>
      <c r="H1" s="53"/>
      <c r="I1" s="53"/>
      <c r="J1" s="53"/>
      <c r="K1" s="53"/>
      <c r="L1" s="53"/>
      <c r="M1" s="53"/>
      <c r="N1" s="53"/>
    </row>
    <row r="2" spans="1:14" ht="16.5" customHeight="1">
      <c r="A2" s="1" t="s">
        <v>93</v>
      </c>
      <c r="B2" s="124"/>
      <c r="C2" s="124"/>
      <c r="D2" s="124"/>
      <c r="E2" s="124"/>
      <c r="F2" s="72"/>
      <c r="G2" s="11"/>
      <c r="H2" s="53"/>
      <c r="I2" s="53"/>
      <c r="J2" s="53"/>
      <c r="K2" s="53"/>
      <c r="L2" s="53"/>
      <c r="M2" s="53"/>
      <c r="N2" s="53"/>
    </row>
    <row r="3" spans="1:14" ht="16.5" customHeight="1">
      <c r="A3" s="210" t="s">
        <v>213</v>
      </c>
      <c r="B3" s="133"/>
      <c r="C3" s="133"/>
      <c r="D3" s="129"/>
      <c r="E3" s="133"/>
      <c r="F3" s="3"/>
      <c r="G3" s="16"/>
      <c r="H3" s="55"/>
      <c r="I3" s="55"/>
      <c r="J3" s="55"/>
      <c r="K3" s="55"/>
      <c r="L3" s="55"/>
      <c r="M3" s="55"/>
      <c r="N3" s="55"/>
    </row>
    <row r="4" spans="1:14" ht="16.5" customHeight="1">
      <c r="A4" s="124"/>
      <c r="B4" s="124"/>
      <c r="C4" s="124"/>
      <c r="D4" s="124"/>
      <c r="E4" s="124"/>
      <c r="F4" s="72"/>
      <c r="G4" s="11"/>
      <c r="H4" s="53"/>
      <c r="I4" s="53"/>
      <c r="J4" s="53"/>
      <c r="K4" s="53"/>
      <c r="L4" s="53"/>
      <c r="M4" s="53"/>
      <c r="N4" s="53"/>
    </row>
    <row r="5" spans="1:14" ht="16.5" customHeight="1">
      <c r="A5" s="124"/>
      <c r="B5" s="124"/>
      <c r="C5" s="124"/>
      <c r="D5" s="124"/>
      <c r="E5" s="124"/>
      <c r="F5" s="72"/>
      <c r="G5" s="11"/>
      <c r="H5" s="53"/>
      <c r="I5" s="53"/>
      <c r="J5" s="53"/>
      <c r="K5" s="53"/>
      <c r="L5" s="53"/>
      <c r="M5" s="53"/>
      <c r="N5" s="53"/>
    </row>
    <row r="6" spans="1:14" ht="16.5" customHeight="1">
      <c r="A6" s="124"/>
      <c r="B6" s="124"/>
      <c r="C6" s="124"/>
      <c r="D6" s="124"/>
      <c r="E6" s="124"/>
      <c r="F6" s="72"/>
      <c r="G6" s="11"/>
      <c r="H6" s="371" t="s">
        <v>5</v>
      </c>
      <c r="I6" s="371"/>
      <c r="J6" s="371"/>
      <c r="K6" s="93"/>
      <c r="L6" s="371" t="s">
        <v>84</v>
      </c>
      <c r="M6" s="371"/>
      <c r="N6" s="371"/>
    </row>
    <row r="7" spans="1:14" ht="16.5" customHeight="1">
      <c r="A7" s="124"/>
      <c r="B7" s="124"/>
      <c r="C7" s="124"/>
      <c r="D7" s="124"/>
      <c r="E7" s="124"/>
      <c r="F7" s="72"/>
      <c r="G7" s="71"/>
      <c r="H7" s="370" t="s">
        <v>83</v>
      </c>
      <c r="I7" s="370"/>
      <c r="J7" s="370"/>
      <c r="K7" s="93"/>
      <c r="L7" s="370" t="s">
        <v>83</v>
      </c>
      <c r="M7" s="370"/>
      <c r="N7" s="370"/>
    </row>
    <row r="8" spans="1:14" ht="16.5" customHeight="1">
      <c r="A8" s="124"/>
      <c r="B8" s="124"/>
      <c r="C8" s="124"/>
      <c r="D8" s="124"/>
      <c r="E8" s="124"/>
      <c r="F8" s="72"/>
      <c r="G8" s="71"/>
      <c r="H8" s="158" t="s">
        <v>212</v>
      </c>
      <c r="I8" s="159"/>
      <c r="J8" s="178" t="s">
        <v>212</v>
      </c>
      <c r="K8" s="273"/>
      <c r="L8" s="158" t="s">
        <v>212</v>
      </c>
      <c r="M8" s="159"/>
      <c r="N8" s="178" t="s">
        <v>212</v>
      </c>
    </row>
    <row r="9" spans="1:14" ht="16.5" customHeight="1">
      <c r="A9" s="124"/>
      <c r="B9" s="124"/>
      <c r="C9" s="124"/>
      <c r="D9" s="124"/>
      <c r="E9" s="124"/>
      <c r="F9" s="72"/>
      <c r="G9" s="71"/>
      <c r="H9" s="112" t="s">
        <v>169</v>
      </c>
      <c r="I9" s="93"/>
      <c r="J9" s="112" t="s">
        <v>144</v>
      </c>
      <c r="K9" s="93"/>
      <c r="L9" s="112" t="s">
        <v>169</v>
      </c>
      <c r="M9" s="93"/>
      <c r="N9" s="112" t="s">
        <v>144</v>
      </c>
    </row>
    <row r="10" spans="1:14" ht="16.5" customHeight="1">
      <c r="A10" s="124"/>
      <c r="B10" s="124"/>
      <c r="C10" s="124"/>
      <c r="D10" s="124"/>
      <c r="E10" s="124"/>
      <c r="F10" s="72"/>
      <c r="G10" s="134"/>
      <c r="H10" s="4" t="s">
        <v>33</v>
      </c>
      <c r="I10" s="62"/>
      <c r="J10" s="4" t="s">
        <v>33</v>
      </c>
      <c r="K10" s="62"/>
      <c r="L10" s="4" t="s">
        <v>33</v>
      </c>
      <c r="M10" s="62"/>
      <c r="N10" s="4" t="s">
        <v>33</v>
      </c>
    </row>
    <row r="11" spans="1:14" ht="16.5" customHeight="1">
      <c r="A11" s="124"/>
      <c r="B11" s="124"/>
      <c r="C11" s="124"/>
      <c r="D11" s="124"/>
      <c r="E11" s="124"/>
      <c r="F11" s="69"/>
      <c r="G11" s="134"/>
      <c r="H11" s="221"/>
      <c r="I11" s="62"/>
      <c r="J11" s="61"/>
      <c r="K11" s="62"/>
      <c r="L11" s="221"/>
      <c r="M11" s="62"/>
      <c r="N11" s="61"/>
    </row>
    <row r="12" spans="1:14" ht="16.5" customHeight="1">
      <c r="A12" s="127" t="s">
        <v>183</v>
      </c>
      <c r="B12" s="127"/>
      <c r="C12" s="127"/>
      <c r="D12" s="127"/>
      <c r="E12" s="127"/>
      <c r="F12" s="7"/>
      <c r="G12" s="7"/>
      <c r="H12" s="238">
        <v>83314144</v>
      </c>
      <c r="I12" s="136"/>
      <c r="J12" s="152">
        <v>177801781</v>
      </c>
      <c r="K12" s="160"/>
      <c r="L12" s="254">
        <v>0</v>
      </c>
      <c r="M12" s="160"/>
      <c r="N12" s="161">
        <v>0</v>
      </c>
    </row>
    <row r="13" spans="1:14" ht="16.5" customHeight="1">
      <c r="A13" s="127" t="s">
        <v>184</v>
      </c>
      <c r="B13" s="127"/>
      <c r="C13" s="127"/>
      <c r="D13" s="127"/>
      <c r="E13" s="127"/>
      <c r="F13" s="7"/>
      <c r="G13" s="7"/>
      <c r="H13" s="248">
        <v>-47652640</v>
      </c>
      <c r="I13" s="136"/>
      <c r="J13" s="180">
        <v>-95942854</v>
      </c>
      <c r="K13" s="160"/>
      <c r="L13" s="251">
        <v>0</v>
      </c>
      <c r="M13" s="160"/>
      <c r="N13" s="162">
        <v>0</v>
      </c>
    </row>
    <row r="14" spans="1:14" s="29" customFormat="1" ht="16.5" customHeight="1">
      <c r="A14" s="127"/>
      <c r="B14" s="127"/>
      <c r="C14" s="127"/>
      <c r="D14" s="127"/>
      <c r="E14" s="127"/>
      <c r="F14" s="7"/>
      <c r="G14" s="7"/>
      <c r="H14" s="231"/>
      <c r="I14" s="117"/>
      <c r="J14" s="117"/>
      <c r="K14" s="117"/>
      <c r="L14" s="231"/>
      <c r="M14" s="117"/>
      <c r="N14" s="117"/>
    </row>
    <row r="15" spans="1:14" ht="16.5" customHeight="1">
      <c r="A15" s="115" t="s">
        <v>59</v>
      </c>
      <c r="B15" s="127"/>
      <c r="C15" s="127"/>
      <c r="D15" s="127"/>
      <c r="E15" s="127"/>
      <c r="F15" s="7"/>
      <c r="G15" s="7"/>
      <c r="H15" s="249">
        <f>+H12+H13</f>
        <v>35661504</v>
      </c>
      <c r="I15" s="137"/>
      <c r="J15" s="137">
        <f>+J12+J13</f>
        <v>81858927</v>
      </c>
      <c r="K15" s="137"/>
      <c r="L15" s="249">
        <f>+L12+L13</f>
        <v>0</v>
      </c>
      <c r="M15" s="141"/>
      <c r="N15" s="137">
        <f>SUM(N12:N13)</f>
        <v>0</v>
      </c>
    </row>
    <row r="16" spans="1:14" ht="16.5" customHeight="1">
      <c r="A16" s="127" t="s">
        <v>38</v>
      </c>
      <c r="B16" s="30"/>
      <c r="C16" s="127"/>
      <c r="D16" s="127"/>
      <c r="E16" s="127"/>
      <c r="F16" s="7"/>
      <c r="G16" s="7"/>
      <c r="H16" s="238">
        <v>19077315</v>
      </c>
      <c r="I16" s="136"/>
      <c r="J16" s="274">
        <v>1661826</v>
      </c>
      <c r="K16" s="160"/>
      <c r="L16" s="250">
        <v>5150598</v>
      </c>
      <c r="M16" s="160"/>
      <c r="N16" s="274">
        <v>2780206</v>
      </c>
    </row>
    <row r="17" spans="1:14" ht="16.5" customHeight="1">
      <c r="A17" s="127" t="s">
        <v>25</v>
      </c>
      <c r="B17" s="127"/>
      <c r="C17" s="127"/>
      <c r="D17" s="127"/>
      <c r="E17" s="127"/>
      <c r="F17" s="7"/>
      <c r="G17" s="7"/>
      <c r="H17" s="250">
        <v>-30302485</v>
      </c>
      <c r="I17" s="136"/>
      <c r="J17" s="179">
        <v>-51646040</v>
      </c>
      <c r="K17" s="160"/>
      <c r="L17" s="254">
        <v>0</v>
      </c>
      <c r="M17" s="160"/>
      <c r="N17" s="276">
        <v>0</v>
      </c>
    </row>
    <row r="18" spans="1:14" s="29" customFormat="1" ht="16.5" customHeight="1">
      <c r="A18" s="127" t="s">
        <v>26</v>
      </c>
      <c r="B18" s="115"/>
      <c r="C18" s="127"/>
      <c r="D18" s="127"/>
      <c r="E18" s="127"/>
      <c r="F18" s="7"/>
      <c r="G18" s="7"/>
      <c r="H18" s="250">
        <v>-32663100</v>
      </c>
      <c r="I18" s="136"/>
      <c r="J18" s="179">
        <v>-53222804</v>
      </c>
      <c r="K18" s="160"/>
      <c r="L18" s="250">
        <v>-11255449</v>
      </c>
      <c r="M18" s="160"/>
      <c r="N18" s="179">
        <v>-12730145</v>
      </c>
    </row>
    <row r="19" spans="1:14" s="29" customFormat="1" ht="16.5" customHeight="1">
      <c r="A19" s="185" t="s">
        <v>180</v>
      </c>
      <c r="B19" s="185"/>
      <c r="C19" s="127"/>
      <c r="D19" s="127"/>
      <c r="E19" s="127"/>
      <c r="F19" s="7"/>
      <c r="G19" s="7"/>
      <c r="H19" s="249">
        <v>0</v>
      </c>
      <c r="I19" s="136"/>
      <c r="J19" s="137">
        <v>0</v>
      </c>
      <c r="K19" s="160"/>
      <c r="L19" s="249">
        <v>0</v>
      </c>
      <c r="M19" s="160"/>
      <c r="N19" s="137">
        <v>-26445824</v>
      </c>
    </row>
    <row r="20" spans="1:14" s="29" customFormat="1" ht="16.5" customHeight="1">
      <c r="A20" s="185" t="s">
        <v>268</v>
      </c>
      <c r="B20" s="115"/>
      <c r="C20" s="127"/>
      <c r="D20" s="127"/>
      <c r="E20" s="127"/>
      <c r="F20" s="7"/>
      <c r="G20" s="7"/>
      <c r="H20" s="249">
        <v>-377480</v>
      </c>
      <c r="I20" s="136"/>
      <c r="J20" s="137">
        <v>-82691</v>
      </c>
      <c r="K20" s="160"/>
      <c r="L20" s="249">
        <v>34645458</v>
      </c>
      <c r="M20" s="160"/>
      <c r="N20" s="137">
        <v>29333303</v>
      </c>
    </row>
    <row r="21" spans="1:14" s="29" customFormat="1" ht="16.5" customHeight="1">
      <c r="A21" s="127" t="s">
        <v>65</v>
      </c>
      <c r="B21" s="115"/>
      <c r="C21" s="127"/>
      <c r="D21" s="127"/>
      <c r="E21" s="127"/>
      <c r="F21" s="7"/>
      <c r="G21" s="7"/>
      <c r="H21" s="249">
        <v>-7476632</v>
      </c>
      <c r="I21" s="136"/>
      <c r="J21" s="137">
        <v>-10030441</v>
      </c>
      <c r="K21" s="160"/>
      <c r="L21" s="249">
        <v>-4427354</v>
      </c>
      <c r="M21" s="160"/>
      <c r="N21" s="137">
        <v>-5221469</v>
      </c>
    </row>
    <row r="22" spans="1:14" s="29" customFormat="1" ht="16.5" customHeight="1">
      <c r="A22" s="127" t="s">
        <v>259</v>
      </c>
      <c r="B22" s="115"/>
      <c r="C22" s="127"/>
      <c r="D22" s="127"/>
      <c r="E22" s="127"/>
      <c r="F22" s="7"/>
      <c r="G22" s="7"/>
      <c r="H22" s="248">
        <v>2314113</v>
      </c>
      <c r="I22" s="136"/>
      <c r="J22" s="181">
        <v>0</v>
      </c>
      <c r="K22" s="160"/>
      <c r="L22" s="252">
        <v>0</v>
      </c>
      <c r="M22" s="160"/>
      <c r="N22" s="181">
        <v>0</v>
      </c>
    </row>
    <row r="23" spans="1:14" s="29" customFormat="1" ht="16.5" customHeight="1">
      <c r="A23" s="115"/>
      <c r="B23" s="115"/>
      <c r="C23" s="127"/>
      <c r="D23" s="127"/>
      <c r="E23" s="127"/>
      <c r="F23" s="7"/>
      <c r="G23" s="7"/>
      <c r="H23" s="231"/>
      <c r="I23" s="117"/>
      <c r="J23" s="117"/>
      <c r="K23" s="117"/>
      <c r="L23" s="231"/>
      <c r="M23" s="117"/>
      <c r="N23" s="117"/>
    </row>
    <row r="24" spans="1:14" s="29" customFormat="1" ht="16.5" customHeight="1">
      <c r="A24" s="115" t="s">
        <v>185</v>
      </c>
      <c r="F24" s="74"/>
      <c r="H24" s="231">
        <f>SUM(H15:H22)</f>
        <v>-13766765</v>
      </c>
      <c r="I24" s="139"/>
      <c r="J24" s="117">
        <f>SUM(J15:J22)</f>
        <v>-31461223</v>
      </c>
      <c r="K24" s="139"/>
      <c r="L24" s="231">
        <f>SUM(L15:L22)</f>
        <v>24113253</v>
      </c>
      <c r="M24" s="139"/>
      <c r="N24" s="117">
        <f>SUM(N15:N22)</f>
        <v>-12283929</v>
      </c>
    </row>
    <row r="25" spans="1:14" s="29" customFormat="1" ht="16.5" customHeight="1">
      <c r="A25" s="185" t="s">
        <v>269</v>
      </c>
      <c r="F25" s="74"/>
      <c r="H25" s="248">
        <v>253567</v>
      </c>
      <c r="I25" s="136"/>
      <c r="J25" s="181">
        <v>261423</v>
      </c>
      <c r="K25" s="160"/>
      <c r="L25" s="252">
        <v>0</v>
      </c>
      <c r="M25" s="160"/>
      <c r="N25" s="181">
        <v>0</v>
      </c>
    </row>
    <row r="26" spans="1:14" ht="16.5" customHeight="1">
      <c r="A26" s="127"/>
      <c r="F26" s="74"/>
      <c r="G26" s="29"/>
      <c r="H26" s="231"/>
      <c r="I26" s="117"/>
      <c r="J26" s="117"/>
      <c r="K26" s="117"/>
      <c r="L26" s="231"/>
      <c r="M26" s="117"/>
      <c r="N26" s="117"/>
    </row>
    <row r="27" spans="1:14" ht="16.5" customHeight="1">
      <c r="A27" s="115" t="s">
        <v>198</v>
      </c>
      <c r="F27" s="74"/>
      <c r="G27" s="29"/>
      <c r="H27" s="231"/>
      <c r="I27" s="117"/>
      <c r="J27" s="117"/>
      <c r="K27" s="117"/>
      <c r="L27" s="231"/>
      <c r="M27" s="117"/>
      <c r="N27" s="117"/>
    </row>
    <row r="28" spans="1:14" ht="16.5" customHeight="1">
      <c r="B28" s="115" t="s">
        <v>164</v>
      </c>
      <c r="F28" s="74"/>
      <c r="G28" s="29"/>
      <c r="H28" s="231">
        <f>SUM(H24:H26)</f>
        <v>-13513198</v>
      </c>
      <c r="I28" s="117"/>
      <c r="J28" s="117">
        <f>SUM(J24:J26)</f>
        <v>-31199800</v>
      </c>
      <c r="K28" s="117"/>
      <c r="L28" s="231">
        <f>SUM(L24:L26)</f>
        <v>24113253</v>
      </c>
      <c r="M28" s="117"/>
      <c r="N28" s="117">
        <f>SUM(N24:N26)</f>
        <v>-12283929</v>
      </c>
    </row>
    <row r="29" spans="1:14" ht="16.5" customHeight="1">
      <c r="A29" s="114" t="s">
        <v>260</v>
      </c>
      <c r="B29" s="115"/>
      <c r="F29" s="74"/>
      <c r="G29" s="29"/>
      <c r="H29" s="231"/>
      <c r="I29" s="117"/>
      <c r="J29" s="117"/>
      <c r="K29" s="117"/>
      <c r="L29" s="231"/>
      <c r="M29" s="117"/>
      <c r="N29" s="117"/>
    </row>
    <row r="30" spans="1:14" ht="16.5" customHeight="1">
      <c r="A30" s="185"/>
      <c r="B30" s="114" t="s">
        <v>181</v>
      </c>
      <c r="F30" s="74"/>
      <c r="G30" s="29"/>
      <c r="H30" s="252">
        <v>-8142084</v>
      </c>
      <c r="I30" s="136"/>
      <c r="J30" s="181">
        <v>4987605</v>
      </c>
      <c r="K30" s="77"/>
      <c r="L30" s="252">
        <v>0</v>
      </c>
      <c r="M30" s="168"/>
      <c r="N30" s="181">
        <v>0</v>
      </c>
    </row>
    <row r="31" spans="1:14" ht="16.5" customHeight="1">
      <c r="A31" s="127"/>
      <c r="F31" s="74"/>
      <c r="G31" s="29"/>
      <c r="H31" s="231"/>
      <c r="I31" s="117"/>
      <c r="J31" s="117"/>
      <c r="K31" s="117"/>
      <c r="L31" s="231"/>
      <c r="M31" s="117"/>
      <c r="N31" s="117"/>
    </row>
    <row r="32" spans="1:14" ht="16.5" customHeight="1">
      <c r="A32" s="115" t="s">
        <v>195</v>
      </c>
      <c r="F32" s="74"/>
      <c r="G32" s="29"/>
      <c r="H32" s="252">
        <f>SUM(H28:H30)</f>
        <v>-21655282</v>
      </c>
      <c r="I32" s="117"/>
      <c r="J32" s="181">
        <f>SUM(J28:J30)</f>
        <v>-26212195</v>
      </c>
      <c r="K32" s="117"/>
      <c r="L32" s="252">
        <f>SUM(L28:L30)</f>
        <v>24113253</v>
      </c>
      <c r="M32" s="117"/>
      <c r="N32" s="181">
        <f>SUM(N28:N30)</f>
        <v>-12283929</v>
      </c>
    </row>
    <row r="33" spans="1:14" ht="16.5" customHeight="1">
      <c r="A33" s="115"/>
      <c r="F33" s="74"/>
      <c r="G33" s="29"/>
      <c r="H33" s="231"/>
      <c r="I33" s="117"/>
      <c r="J33" s="117"/>
      <c r="K33" s="117"/>
      <c r="L33" s="231"/>
      <c r="M33" s="117"/>
      <c r="N33" s="117"/>
    </row>
    <row r="34" spans="1:14" ht="16.5" customHeight="1">
      <c r="A34" s="115" t="s">
        <v>199</v>
      </c>
      <c r="B34" s="127"/>
      <c r="C34" s="127"/>
      <c r="D34" s="127"/>
      <c r="E34" s="127"/>
      <c r="F34" s="7"/>
      <c r="G34" s="7"/>
      <c r="H34" s="231"/>
      <c r="I34" s="117"/>
      <c r="J34" s="117"/>
      <c r="K34" s="117"/>
      <c r="L34" s="231"/>
      <c r="M34" s="117"/>
      <c r="N34" s="117"/>
    </row>
    <row r="35" spans="1:14" ht="16.5" customHeight="1">
      <c r="A35" s="30" t="s">
        <v>196</v>
      </c>
      <c r="B35" s="127"/>
      <c r="C35" s="127"/>
      <c r="D35" s="127"/>
      <c r="E35" s="127"/>
      <c r="F35" s="7"/>
      <c r="G35" s="7"/>
      <c r="H35" s="231"/>
      <c r="I35" s="117"/>
      <c r="J35" s="117"/>
      <c r="K35" s="117"/>
      <c r="L35" s="231"/>
      <c r="M35" s="117"/>
      <c r="N35" s="117"/>
    </row>
    <row r="36" spans="1:14" ht="16.5" customHeight="1">
      <c r="A36" s="30"/>
      <c r="B36" s="128" t="s">
        <v>132</v>
      </c>
      <c r="C36" s="127"/>
      <c r="D36" s="127"/>
      <c r="E36" s="127"/>
      <c r="F36" s="7"/>
      <c r="G36" s="7"/>
      <c r="H36" s="231">
        <f>H28</f>
        <v>-13513198</v>
      </c>
      <c r="I36" s="117"/>
      <c r="J36" s="117">
        <f>J28</f>
        <v>-31199800</v>
      </c>
      <c r="K36" s="117"/>
      <c r="L36" s="231">
        <f>L32</f>
        <v>24113253</v>
      </c>
      <c r="M36" s="117"/>
      <c r="N36" s="117">
        <v>-12283929</v>
      </c>
    </row>
    <row r="37" spans="1:14" ht="16.5" customHeight="1">
      <c r="B37" s="121" t="s">
        <v>143</v>
      </c>
      <c r="C37" s="127"/>
      <c r="D37" s="127"/>
      <c r="E37" s="127"/>
      <c r="F37" s="7"/>
      <c r="G37" s="7"/>
      <c r="H37" s="231"/>
      <c r="I37" s="117"/>
      <c r="J37" s="117"/>
      <c r="K37" s="117"/>
      <c r="L37" s="231"/>
      <c r="M37" s="117"/>
      <c r="N37" s="117"/>
    </row>
    <row r="38" spans="1:14" ht="16.5" customHeight="1">
      <c r="C38" s="127" t="s">
        <v>173</v>
      </c>
      <c r="D38" s="127"/>
      <c r="E38" s="127"/>
      <c r="F38" s="74"/>
      <c r="G38" s="7"/>
      <c r="H38" s="252">
        <v>0</v>
      </c>
      <c r="I38" s="136"/>
      <c r="J38" s="181">
        <v>16357923</v>
      </c>
      <c r="K38" s="77"/>
      <c r="L38" s="252">
        <v>0</v>
      </c>
      <c r="M38" s="168"/>
      <c r="N38" s="181">
        <v>0</v>
      </c>
    </row>
    <row r="39" spans="1:14" ht="16.5" customHeight="1">
      <c r="A39" s="30" t="s">
        <v>196</v>
      </c>
      <c r="B39" s="127"/>
      <c r="C39" s="127"/>
      <c r="D39" s="127"/>
      <c r="E39" s="127"/>
      <c r="F39" s="7"/>
      <c r="G39" s="7"/>
      <c r="H39" s="231"/>
      <c r="I39" s="117"/>
      <c r="J39" s="117"/>
      <c r="K39" s="117"/>
      <c r="L39" s="231"/>
      <c r="M39" s="117"/>
      <c r="N39" s="117"/>
    </row>
    <row r="40" spans="1:14" ht="16.5" customHeight="1">
      <c r="B40" s="114" t="s">
        <v>142</v>
      </c>
      <c r="C40" s="127"/>
      <c r="D40" s="127"/>
      <c r="E40" s="127"/>
      <c r="F40" s="7"/>
      <c r="G40" s="7"/>
      <c r="H40" s="252">
        <f>SUM(H30,H38)</f>
        <v>-8142084</v>
      </c>
      <c r="I40" s="117"/>
      <c r="J40" s="181">
        <f>SUM(J30,J38)</f>
        <v>21345528</v>
      </c>
      <c r="K40" s="136"/>
      <c r="L40" s="256">
        <f>SUM(L30,L38)</f>
        <v>0</v>
      </c>
      <c r="M40" s="136"/>
      <c r="N40" s="138">
        <f>SUM(N30,N38)</f>
        <v>0</v>
      </c>
    </row>
    <row r="41" spans="1:14" ht="16.5" customHeight="1">
      <c r="B41" s="68"/>
      <c r="C41" s="127"/>
      <c r="D41" s="127"/>
      <c r="E41" s="127"/>
      <c r="F41" s="7"/>
      <c r="G41" s="7"/>
      <c r="H41" s="231"/>
      <c r="I41" s="117"/>
      <c r="J41" s="117"/>
      <c r="K41" s="117"/>
      <c r="L41" s="231"/>
      <c r="M41" s="117"/>
      <c r="N41" s="117"/>
    </row>
    <row r="42" spans="1:14" ht="16.5" customHeight="1">
      <c r="A42" s="37" t="s">
        <v>196</v>
      </c>
      <c r="B42" s="68"/>
      <c r="C42" s="127"/>
      <c r="D42" s="127"/>
      <c r="F42" s="7"/>
      <c r="G42" s="7"/>
      <c r="H42" s="231"/>
      <c r="I42" s="117"/>
      <c r="J42" s="117"/>
      <c r="K42" s="117"/>
      <c r="L42" s="231"/>
      <c r="M42" s="117"/>
      <c r="N42" s="117"/>
    </row>
    <row r="43" spans="1:14" ht="16.5" customHeight="1" thickBot="1">
      <c r="A43" s="37"/>
      <c r="B43" s="37" t="s">
        <v>182</v>
      </c>
      <c r="C43" s="37"/>
      <c r="E43" s="127"/>
      <c r="F43" s="7"/>
      <c r="G43" s="7"/>
      <c r="H43" s="234">
        <f>H36+H40</f>
        <v>-21655282</v>
      </c>
      <c r="I43" s="117"/>
      <c r="J43" s="144">
        <f>J36+J40</f>
        <v>-9854272</v>
      </c>
      <c r="K43" s="117"/>
      <c r="L43" s="234">
        <f>L36+L40</f>
        <v>24113253</v>
      </c>
      <c r="M43" s="117"/>
      <c r="N43" s="144">
        <f>N36+N40</f>
        <v>-12283929</v>
      </c>
    </row>
    <row r="44" spans="1:14" ht="16.5" customHeight="1" thickTop="1">
      <c r="A44" s="37"/>
      <c r="B44" s="37"/>
      <c r="C44" s="37"/>
      <c r="E44" s="127"/>
      <c r="F44" s="7"/>
      <c r="G44" s="7"/>
      <c r="H44" s="117"/>
      <c r="I44" s="117"/>
      <c r="J44" s="117"/>
      <c r="K44" s="117"/>
      <c r="L44" s="117"/>
      <c r="M44" s="117"/>
      <c r="N44" s="117"/>
    </row>
    <row r="45" spans="1:14" ht="16.5" customHeight="1">
      <c r="A45" s="37"/>
      <c r="B45" s="37"/>
      <c r="C45" s="37"/>
      <c r="E45" s="127"/>
      <c r="F45" s="7"/>
      <c r="G45" s="7"/>
      <c r="H45" s="117"/>
      <c r="I45" s="117"/>
      <c r="J45" s="117"/>
      <c r="K45" s="117"/>
      <c r="L45" s="117"/>
      <c r="M45" s="117"/>
      <c r="N45" s="117"/>
    </row>
    <row r="46" spans="1:14" ht="18" customHeight="1">
      <c r="A46" s="37"/>
      <c r="B46" s="37"/>
      <c r="C46" s="37"/>
      <c r="E46" s="127"/>
      <c r="F46" s="7"/>
      <c r="G46" s="7"/>
      <c r="H46" s="117"/>
      <c r="I46" s="117"/>
      <c r="J46" s="117"/>
      <c r="K46" s="117"/>
      <c r="L46" s="117"/>
      <c r="M46" s="117"/>
      <c r="N46" s="117"/>
    </row>
    <row r="47" spans="1:14" ht="22.15" customHeight="1">
      <c r="A47" s="111" t="str">
        <f>'2'!A47</f>
        <v>The notes to the consolidated and separate financial information form an integral part of these financial information.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</row>
    <row r="48" spans="1:14" ht="16.5" customHeight="1">
      <c r="A48" s="68" t="s">
        <v>35</v>
      </c>
      <c r="B48" s="124"/>
      <c r="C48" s="124"/>
      <c r="D48" s="124"/>
      <c r="E48" s="124"/>
      <c r="F48" s="72"/>
      <c r="G48" s="11"/>
      <c r="H48" s="53"/>
      <c r="I48" s="53"/>
      <c r="J48" s="53"/>
      <c r="K48" s="53"/>
      <c r="L48" s="53"/>
      <c r="M48" s="53"/>
      <c r="N48" s="53"/>
    </row>
    <row r="49" spans="1:14" ht="16.5" customHeight="1">
      <c r="A49" s="1" t="s">
        <v>116</v>
      </c>
      <c r="B49" s="124"/>
      <c r="C49" s="124"/>
      <c r="D49" s="124"/>
      <c r="E49" s="124"/>
      <c r="F49" s="72"/>
      <c r="G49" s="11"/>
      <c r="H49" s="53"/>
      <c r="I49" s="53"/>
      <c r="J49" s="53"/>
      <c r="K49" s="53"/>
      <c r="L49" s="53"/>
      <c r="M49" s="53"/>
      <c r="N49" s="53"/>
    </row>
    <row r="50" spans="1:14" ht="16.5" customHeight="1">
      <c r="A50" s="2" t="str">
        <f>A3</f>
        <v>For the three-month period ended 30 September 2021</v>
      </c>
      <c r="B50" s="133"/>
      <c r="C50" s="133"/>
      <c r="D50" s="129"/>
      <c r="E50" s="133"/>
      <c r="F50" s="3"/>
      <c r="G50" s="16"/>
      <c r="H50" s="55"/>
      <c r="I50" s="55"/>
      <c r="J50" s="55"/>
      <c r="K50" s="55"/>
      <c r="L50" s="55"/>
      <c r="M50" s="55"/>
      <c r="N50" s="55"/>
    </row>
    <row r="51" spans="1:14" ht="16.5" customHeight="1">
      <c r="A51" s="124"/>
      <c r="B51" s="124"/>
      <c r="C51" s="124"/>
      <c r="D51" s="124"/>
      <c r="E51" s="124"/>
      <c r="F51" s="72"/>
      <c r="G51" s="11"/>
      <c r="H51" s="53"/>
      <c r="I51" s="53"/>
      <c r="J51" s="53"/>
      <c r="K51" s="53"/>
      <c r="L51" s="53"/>
      <c r="M51" s="53"/>
      <c r="N51" s="53"/>
    </row>
    <row r="52" spans="1:14" ht="16.5" customHeight="1">
      <c r="A52" s="124"/>
      <c r="B52" s="124"/>
      <c r="C52" s="124"/>
      <c r="D52" s="124"/>
      <c r="E52" s="124"/>
      <c r="F52" s="72"/>
      <c r="G52" s="11"/>
      <c r="H52" s="53"/>
      <c r="I52" s="53"/>
      <c r="J52" s="53"/>
      <c r="K52" s="53"/>
      <c r="L52" s="53"/>
      <c r="M52" s="53"/>
      <c r="N52" s="53"/>
    </row>
    <row r="53" spans="1:14" ht="16.5" customHeight="1">
      <c r="A53" s="124"/>
      <c r="B53" s="124"/>
      <c r="C53" s="124"/>
      <c r="D53" s="124"/>
      <c r="E53" s="124"/>
      <c r="F53" s="72"/>
      <c r="G53" s="11"/>
      <c r="H53" s="371" t="s">
        <v>5</v>
      </c>
      <c r="I53" s="371"/>
      <c r="J53" s="371"/>
      <c r="K53" s="93"/>
      <c r="L53" s="371" t="s">
        <v>84</v>
      </c>
      <c r="M53" s="371"/>
      <c r="N53" s="371"/>
    </row>
    <row r="54" spans="1:14" ht="16.5" customHeight="1">
      <c r="A54" s="124"/>
      <c r="B54" s="124"/>
      <c r="C54" s="124"/>
      <c r="D54" s="124"/>
      <c r="E54" s="124"/>
      <c r="F54" s="72"/>
      <c r="G54" s="71"/>
      <c r="H54" s="370" t="s">
        <v>83</v>
      </c>
      <c r="I54" s="370"/>
      <c r="J54" s="370"/>
      <c r="K54" s="93"/>
      <c r="L54" s="370" t="s">
        <v>83</v>
      </c>
      <c r="M54" s="370"/>
      <c r="N54" s="370"/>
    </row>
    <row r="55" spans="1:14" ht="16.5" customHeight="1">
      <c r="A55" s="124"/>
      <c r="B55" s="124"/>
      <c r="C55" s="124"/>
      <c r="D55" s="124"/>
      <c r="E55" s="124"/>
      <c r="F55" s="72"/>
      <c r="G55" s="71"/>
      <c r="H55" s="158" t="s">
        <v>212</v>
      </c>
      <c r="I55" s="159"/>
      <c r="J55" s="178" t="s">
        <v>212</v>
      </c>
      <c r="K55" s="273"/>
      <c r="L55" s="158" t="s">
        <v>212</v>
      </c>
      <c r="M55" s="159"/>
      <c r="N55" s="178" t="s">
        <v>212</v>
      </c>
    </row>
    <row r="56" spans="1:14" ht="16.5" customHeight="1">
      <c r="A56" s="124"/>
      <c r="B56" s="124"/>
      <c r="C56" s="124"/>
      <c r="D56" s="124"/>
      <c r="E56" s="124"/>
      <c r="F56" s="72"/>
      <c r="G56" s="71"/>
      <c r="H56" s="112" t="s">
        <v>169</v>
      </c>
      <c r="I56" s="93"/>
      <c r="J56" s="112" t="s">
        <v>144</v>
      </c>
      <c r="K56" s="93"/>
      <c r="L56" s="112" t="s">
        <v>169</v>
      </c>
      <c r="M56" s="93"/>
      <c r="N56" s="112" t="s">
        <v>144</v>
      </c>
    </row>
    <row r="57" spans="1:14" ht="16.5" customHeight="1">
      <c r="A57" s="124"/>
      <c r="B57" s="124"/>
      <c r="C57" s="124"/>
      <c r="D57" s="124"/>
      <c r="E57" s="124"/>
      <c r="G57" s="134"/>
      <c r="H57" s="4" t="s">
        <v>33</v>
      </c>
      <c r="I57" s="62"/>
      <c r="J57" s="4" t="s">
        <v>33</v>
      </c>
      <c r="K57" s="62"/>
      <c r="L57" s="4" t="s">
        <v>33</v>
      </c>
      <c r="M57" s="62"/>
      <c r="N57" s="4" t="s">
        <v>33</v>
      </c>
    </row>
    <row r="58" spans="1:14" ht="16.5" customHeight="1">
      <c r="A58" s="124"/>
      <c r="B58" s="124"/>
      <c r="C58" s="124"/>
      <c r="D58" s="124"/>
      <c r="E58" s="124"/>
      <c r="F58" s="69"/>
      <c r="G58" s="134"/>
      <c r="H58" s="221"/>
      <c r="I58" s="62"/>
      <c r="J58" s="61"/>
      <c r="K58" s="62"/>
      <c r="L58" s="221"/>
      <c r="M58" s="62"/>
      <c r="N58" s="61"/>
    </row>
    <row r="59" spans="1:14" ht="16.5" customHeight="1">
      <c r="A59" s="37" t="s">
        <v>110</v>
      </c>
      <c r="B59" s="115"/>
      <c r="C59" s="127"/>
      <c r="D59" s="127"/>
      <c r="E59" s="127"/>
      <c r="F59" s="7"/>
      <c r="G59" s="7"/>
      <c r="H59" s="231"/>
      <c r="I59" s="117"/>
      <c r="J59" s="117"/>
      <c r="K59" s="117"/>
      <c r="L59" s="231"/>
      <c r="M59" s="117"/>
      <c r="N59" s="117"/>
    </row>
    <row r="60" spans="1:14" ht="16.5" customHeight="1">
      <c r="A60" s="146" t="s">
        <v>124</v>
      </c>
      <c r="B60" s="127" t="s">
        <v>39</v>
      </c>
      <c r="C60" s="127"/>
      <c r="D60" s="127"/>
      <c r="E60" s="127"/>
      <c r="F60" s="7"/>
      <c r="G60" s="7"/>
      <c r="H60" s="231"/>
      <c r="I60" s="117"/>
      <c r="J60" s="117"/>
      <c r="K60" s="117"/>
      <c r="L60" s="231"/>
      <c r="M60" s="117"/>
      <c r="N60" s="117"/>
    </row>
    <row r="61" spans="1:14" ht="16.5" customHeight="1">
      <c r="A61" s="146" t="s">
        <v>125</v>
      </c>
      <c r="B61" s="127"/>
      <c r="C61" s="143" t="s">
        <v>131</v>
      </c>
      <c r="D61" s="143"/>
      <c r="E61" s="127"/>
      <c r="F61" s="7"/>
      <c r="G61" s="7"/>
      <c r="H61" s="236">
        <v>-13513198</v>
      </c>
      <c r="I61" s="117"/>
      <c r="J61" s="77">
        <v>-31199800</v>
      </c>
      <c r="K61" s="77"/>
      <c r="L61" s="259">
        <v>24113253</v>
      </c>
      <c r="M61" s="168"/>
      <c r="N61" s="77">
        <v>-12283929</v>
      </c>
    </row>
    <row r="62" spans="1:14" ht="16.5" customHeight="1">
      <c r="A62" s="37"/>
      <c r="B62" s="127"/>
      <c r="C62" s="143" t="s">
        <v>143</v>
      </c>
      <c r="D62" s="143"/>
      <c r="E62" s="127"/>
      <c r="F62" s="7"/>
      <c r="G62" s="7"/>
      <c r="H62" s="252">
        <v>-8142084</v>
      </c>
      <c r="I62" s="117"/>
      <c r="J62" s="181">
        <v>4987605</v>
      </c>
      <c r="K62" s="77"/>
      <c r="L62" s="252">
        <v>0</v>
      </c>
      <c r="M62" s="168"/>
      <c r="N62" s="181">
        <v>0</v>
      </c>
    </row>
    <row r="63" spans="1:14" ht="16.5" customHeight="1">
      <c r="A63" s="37"/>
      <c r="B63" s="127"/>
      <c r="C63" s="127"/>
      <c r="D63" s="127"/>
      <c r="E63" s="127"/>
      <c r="F63" s="7"/>
      <c r="G63" s="7"/>
      <c r="H63" s="231"/>
      <c r="I63" s="117"/>
      <c r="J63" s="117"/>
      <c r="K63" s="117"/>
      <c r="L63" s="231"/>
      <c r="M63" s="117"/>
      <c r="N63" s="117"/>
    </row>
    <row r="64" spans="1:14" ht="16.5" customHeight="1">
      <c r="A64" s="37"/>
      <c r="B64" s="127" t="s">
        <v>168</v>
      </c>
      <c r="C64" s="127"/>
      <c r="D64" s="127"/>
      <c r="E64" s="127"/>
      <c r="F64" s="7"/>
      <c r="G64" s="7"/>
      <c r="H64" s="231">
        <f>SUM(H61:H62)</f>
        <v>-21655282</v>
      </c>
      <c r="I64" s="117"/>
      <c r="J64" s="117">
        <f>SUM(J61:J62)</f>
        <v>-26212195</v>
      </c>
      <c r="K64" s="117"/>
      <c r="L64" s="231">
        <f>SUM(L61:L62)</f>
        <v>24113253</v>
      </c>
      <c r="M64" s="117"/>
      <c r="N64" s="117">
        <f>SUM(N61:N62)</f>
        <v>-12283929</v>
      </c>
    </row>
    <row r="65" spans="1:14" ht="16.5" customHeight="1">
      <c r="A65" s="37"/>
      <c r="B65" s="127" t="s">
        <v>30</v>
      </c>
      <c r="C65" s="127"/>
      <c r="D65" s="127"/>
      <c r="E65" s="127"/>
      <c r="F65" s="7"/>
      <c r="G65" s="7"/>
      <c r="H65" s="228">
        <v>0</v>
      </c>
      <c r="I65" s="135"/>
      <c r="J65" s="181">
        <v>0</v>
      </c>
      <c r="K65" s="170"/>
      <c r="L65" s="255">
        <v>0</v>
      </c>
      <c r="M65" s="160"/>
      <c r="N65" s="181">
        <v>0</v>
      </c>
    </row>
    <row r="66" spans="1:14" ht="16.5" customHeight="1">
      <c r="A66" s="37"/>
      <c r="B66" s="127"/>
      <c r="C66" s="127"/>
      <c r="D66" s="127"/>
      <c r="E66" s="127"/>
      <c r="F66" s="7"/>
      <c r="G66" s="7"/>
      <c r="H66" s="231"/>
      <c r="I66" s="135"/>
      <c r="J66" s="117"/>
      <c r="K66" s="135"/>
      <c r="L66" s="231"/>
      <c r="M66" s="135"/>
      <c r="N66" s="117"/>
    </row>
    <row r="67" spans="1:14" ht="16.5" customHeight="1" thickBot="1">
      <c r="A67" s="37"/>
      <c r="B67" s="127"/>
      <c r="C67" s="127"/>
      <c r="D67" s="127"/>
      <c r="E67" s="127"/>
      <c r="F67" s="7"/>
      <c r="G67" s="7"/>
      <c r="H67" s="234">
        <f>SUM(H64:H65)</f>
        <v>-21655282</v>
      </c>
      <c r="I67" s="117"/>
      <c r="J67" s="144">
        <f>SUM(J64:J65)</f>
        <v>-26212195</v>
      </c>
      <c r="K67" s="117"/>
      <c r="L67" s="234">
        <f>SUM(L64:L65)</f>
        <v>24113253</v>
      </c>
      <c r="M67" s="117"/>
      <c r="N67" s="144">
        <f>SUM(N64:N65)</f>
        <v>-12283929</v>
      </c>
    </row>
    <row r="68" spans="1:14" ht="16.5" customHeight="1" thickTop="1">
      <c r="A68" s="37"/>
      <c r="B68" s="127"/>
      <c r="C68" s="127"/>
      <c r="D68" s="127"/>
      <c r="E68" s="127"/>
      <c r="F68" s="7"/>
      <c r="G68" s="7"/>
      <c r="H68" s="231"/>
      <c r="I68" s="117"/>
      <c r="J68" s="117"/>
      <c r="K68" s="117"/>
      <c r="L68" s="231"/>
      <c r="M68" s="117"/>
      <c r="N68" s="117"/>
    </row>
    <row r="69" spans="1:14" ht="16.5" customHeight="1">
      <c r="A69" s="37" t="s">
        <v>111</v>
      </c>
      <c r="B69" s="127"/>
      <c r="C69" s="127"/>
      <c r="D69" s="127"/>
      <c r="E69" s="127"/>
      <c r="F69" s="7"/>
      <c r="G69" s="7"/>
      <c r="H69" s="231"/>
      <c r="I69" s="117"/>
      <c r="J69" s="117"/>
      <c r="K69" s="117"/>
      <c r="L69" s="231"/>
      <c r="M69" s="117"/>
      <c r="N69" s="117"/>
    </row>
    <row r="70" spans="1:14" ht="16.5" customHeight="1">
      <c r="A70" s="37"/>
      <c r="B70" s="115" t="s">
        <v>73</v>
      </c>
      <c r="C70" s="127"/>
      <c r="D70" s="127"/>
      <c r="E70" s="127"/>
      <c r="F70" s="7"/>
      <c r="G70" s="7"/>
      <c r="H70" s="231"/>
      <c r="I70" s="117"/>
      <c r="J70" s="117"/>
      <c r="K70" s="117"/>
      <c r="L70" s="231"/>
      <c r="M70" s="117"/>
      <c r="N70" s="117"/>
    </row>
    <row r="71" spans="1:14" ht="16.5" customHeight="1">
      <c r="A71" s="37"/>
      <c r="B71" s="127" t="s">
        <v>39</v>
      </c>
      <c r="C71" s="127"/>
      <c r="D71" s="127"/>
      <c r="E71" s="127"/>
      <c r="F71" s="7"/>
      <c r="G71" s="7"/>
      <c r="H71" s="231"/>
      <c r="I71" s="117"/>
      <c r="J71" s="117"/>
      <c r="K71" s="117"/>
      <c r="L71" s="231"/>
      <c r="M71" s="117"/>
      <c r="N71" s="117"/>
    </row>
    <row r="72" spans="1:14" ht="16.5" customHeight="1">
      <c r="A72" s="147" t="s">
        <v>162</v>
      </c>
      <c r="B72" s="127"/>
      <c r="C72" s="143" t="s">
        <v>131</v>
      </c>
      <c r="D72" s="143"/>
      <c r="E72" s="127"/>
      <c r="F72" s="7"/>
      <c r="G72" s="7"/>
      <c r="H72" s="236">
        <v>-13513198</v>
      </c>
      <c r="I72" s="117"/>
      <c r="J72" s="77">
        <v>-31199800</v>
      </c>
      <c r="K72" s="77"/>
      <c r="L72" s="259">
        <v>24113253</v>
      </c>
      <c r="M72" s="168"/>
      <c r="N72" s="77">
        <v>-12283929</v>
      </c>
    </row>
    <row r="73" spans="1:14" ht="16.5" customHeight="1">
      <c r="A73" s="147" t="s">
        <v>163</v>
      </c>
      <c r="B73" s="127"/>
      <c r="C73" s="143" t="s">
        <v>143</v>
      </c>
      <c r="D73" s="143"/>
      <c r="E73" s="127"/>
      <c r="F73" s="7"/>
      <c r="G73" s="7"/>
      <c r="H73" s="252">
        <v>-8142084</v>
      </c>
      <c r="I73" s="117"/>
      <c r="J73" s="181">
        <v>21345528</v>
      </c>
      <c r="K73" s="77"/>
      <c r="L73" s="252">
        <v>0</v>
      </c>
      <c r="M73" s="168"/>
      <c r="N73" s="181">
        <v>0</v>
      </c>
    </row>
    <row r="74" spans="1:14" ht="16.5" customHeight="1">
      <c r="A74" s="147"/>
      <c r="B74" s="127"/>
      <c r="C74" s="143"/>
      <c r="D74" s="143"/>
      <c r="E74" s="127"/>
      <c r="F74" s="7"/>
      <c r="G74" s="7"/>
      <c r="H74" s="231"/>
      <c r="I74" s="117"/>
      <c r="J74" s="117"/>
      <c r="K74" s="117"/>
      <c r="L74" s="231"/>
      <c r="M74" s="117"/>
      <c r="N74" s="117"/>
    </row>
    <row r="75" spans="1:14" ht="16.5" customHeight="1">
      <c r="A75" s="147"/>
      <c r="B75" s="127" t="s">
        <v>168</v>
      </c>
      <c r="C75" s="143"/>
      <c r="D75" s="143"/>
      <c r="E75" s="127"/>
      <c r="F75" s="7"/>
      <c r="G75" s="7"/>
      <c r="H75" s="231">
        <f>SUM(H72:H73)</f>
        <v>-21655282</v>
      </c>
      <c r="I75" s="117"/>
      <c r="J75" s="117">
        <f>SUM(J72:J73)</f>
        <v>-9854272</v>
      </c>
      <c r="K75" s="117"/>
      <c r="L75" s="231">
        <f>SUM(L72:L73)</f>
        <v>24113253</v>
      </c>
      <c r="M75" s="117"/>
      <c r="N75" s="117">
        <f>SUM(N72:N73)</f>
        <v>-12283929</v>
      </c>
    </row>
    <row r="76" spans="1:14" ht="16.5" customHeight="1">
      <c r="A76" s="147"/>
      <c r="B76" s="127" t="s">
        <v>30</v>
      </c>
      <c r="C76" s="143"/>
      <c r="D76" s="143"/>
      <c r="E76" s="127"/>
      <c r="F76" s="7"/>
      <c r="G76" s="7"/>
      <c r="H76" s="255">
        <v>0</v>
      </c>
      <c r="I76" s="142"/>
      <c r="J76" s="181">
        <v>0</v>
      </c>
      <c r="K76" s="179"/>
      <c r="L76" s="255">
        <v>0</v>
      </c>
      <c r="M76" s="163"/>
      <c r="N76" s="181">
        <v>0</v>
      </c>
    </row>
    <row r="77" spans="1:14" ht="16.5" customHeight="1">
      <c r="A77" s="147"/>
      <c r="B77" s="127"/>
      <c r="C77" s="143"/>
      <c r="D77" s="143"/>
      <c r="E77" s="127"/>
      <c r="F77" s="7"/>
      <c r="G77" s="7"/>
      <c r="H77" s="257"/>
      <c r="I77" s="142"/>
      <c r="J77" s="142"/>
      <c r="K77" s="142"/>
      <c r="L77" s="231"/>
      <c r="M77" s="135"/>
      <c r="N77" s="117"/>
    </row>
    <row r="78" spans="1:14" ht="16.5" customHeight="1" thickBot="1">
      <c r="A78" s="147"/>
      <c r="B78" s="127"/>
      <c r="C78" s="143"/>
      <c r="D78" s="143"/>
      <c r="E78" s="127"/>
      <c r="F78" s="7"/>
      <c r="G78" s="7"/>
      <c r="H78" s="234">
        <f>SUM(H75:H76)</f>
        <v>-21655282</v>
      </c>
      <c r="I78" s="117"/>
      <c r="J78" s="144">
        <f>SUM(J75:J76)</f>
        <v>-9854272</v>
      </c>
      <c r="K78" s="117"/>
      <c r="L78" s="234">
        <f>SUM(L75:L76)</f>
        <v>24113253</v>
      </c>
      <c r="M78" s="117"/>
      <c r="N78" s="144">
        <f>SUM(N75:N76)</f>
        <v>-12283929</v>
      </c>
    </row>
    <row r="79" spans="1:14" ht="16.5" customHeight="1" thickTop="1">
      <c r="A79" s="147"/>
      <c r="B79" s="127"/>
      <c r="C79" s="143"/>
      <c r="D79" s="143"/>
      <c r="E79" s="127"/>
      <c r="F79" s="7"/>
      <c r="G79" s="7"/>
      <c r="H79" s="231"/>
      <c r="I79" s="117"/>
      <c r="J79" s="117"/>
      <c r="K79" s="117"/>
      <c r="L79" s="231"/>
      <c r="M79" s="117"/>
      <c r="N79" s="117"/>
    </row>
    <row r="80" spans="1:14" ht="16.5" customHeight="1">
      <c r="A80" s="147"/>
      <c r="B80" s="127"/>
      <c r="C80" s="143"/>
      <c r="D80" s="143"/>
      <c r="E80" s="127"/>
      <c r="F80" s="7"/>
      <c r="G80" s="7"/>
      <c r="H80" s="231"/>
      <c r="I80" s="117"/>
      <c r="J80" s="117"/>
      <c r="K80" s="117"/>
      <c r="L80" s="231"/>
      <c r="M80" s="117"/>
      <c r="N80" s="117"/>
    </row>
    <row r="81" spans="1:14" ht="16.5" customHeight="1">
      <c r="A81" s="115" t="s">
        <v>112</v>
      </c>
      <c r="B81" s="115"/>
      <c r="C81" s="127"/>
      <c r="D81" s="127"/>
      <c r="E81" s="127"/>
      <c r="F81" s="7"/>
      <c r="G81" s="7"/>
      <c r="H81" s="231"/>
      <c r="I81" s="117"/>
      <c r="J81" s="117"/>
      <c r="K81" s="117"/>
      <c r="L81" s="231"/>
      <c r="M81" s="117"/>
      <c r="N81" s="117"/>
    </row>
    <row r="82" spans="1:14" ht="16.5" customHeight="1">
      <c r="A82" s="127"/>
      <c r="B82" s="127"/>
      <c r="C82" s="127"/>
      <c r="D82" s="127"/>
      <c r="E82" s="127"/>
      <c r="F82" s="7"/>
      <c r="G82" s="7"/>
      <c r="H82" s="231"/>
      <c r="I82" s="117"/>
      <c r="J82" s="117"/>
      <c r="K82" s="117"/>
      <c r="L82" s="231"/>
      <c r="M82" s="117"/>
      <c r="N82" s="117"/>
    </row>
    <row r="83" spans="1:14" ht="16.5" customHeight="1">
      <c r="A83" s="127" t="s">
        <v>202</v>
      </c>
      <c r="F83" s="74"/>
      <c r="G83" s="29"/>
      <c r="H83" s="240"/>
      <c r="I83" s="114"/>
      <c r="J83" s="114"/>
      <c r="K83" s="114"/>
      <c r="L83" s="240"/>
      <c r="M83" s="114"/>
      <c r="N83" s="114"/>
    </row>
    <row r="84" spans="1:14" ht="16.5" customHeight="1" thickBot="1">
      <c r="A84" s="127"/>
      <c r="B84" s="143" t="s">
        <v>131</v>
      </c>
      <c r="F84" s="74"/>
      <c r="G84" s="29"/>
      <c r="H84" s="361">
        <v>-1.7000000000000001E-2</v>
      </c>
      <c r="I84" s="346"/>
      <c r="J84" s="275">
        <v>-6.6699999999999995E-2</v>
      </c>
      <c r="K84" s="362"/>
      <c r="L84" s="361">
        <v>3.1E-2</v>
      </c>
      <c r="M84" s="363"/>
      <c r="N84" s="275">
        <v>-2.63E-2</v>
      </c>
    </row>
    <row r="85" spans="1:14" ht="16.5" customHeight="1" thickTop="1">
      <c r="A85" s="127"/>
      <c r="B85" s="143"/>
      <c r="F85" s="74"/>
      <c r="G85" s="29"/>
      <c r="H85" s="258"/>
      <c r="I85" s="142"/>
      <c r="J85" s="182"/>
      <c r="K85" s="182"/>
      <c r="L85" s="258"/>
      <c r="M85" s="171"/>
      <c r="N85" s="182"/>
    </row>
    <row r="86" spans="1:14" ht="16.5" customHeight="1" thickBot="1">
      <c r="A86" s="127"/>
      <c r="B86" s="143" t="s">
        <v>143</v>
      </c>
      <c r="F86" s="74"/>
      <c r="G86" s="29"/>
      <c r="H86" s="361">
        <v>-1.04E-2</v>
      </c>
      <c r="I86" s="346"/>
      <c r="J86" s="275">
        <v>1.0699999999999999E-2</v>
      </c>
      <c r="K86" s="362"/>
      <c r="L86" s="361">
        <v>0</v>
      </c>
      <c r="M86" s="363"/>
      <c r="N86" s="275">
        <v>0</v>
      </c>
    </row>
    <row r="87" spans="1:14" ht="16.5" customHeight="1" thickTop="1">
      <c r="A87" s="127"/>
      <c r="F87" s="74"/>
      <c r="G87" s="29"/>
      <c r="H87" s="231"/>
      <c r="I87" s="142"/>
      <c r="J87" s="51"/>
      <c r="K87" s="142"/>
      <c r="L87" s="231"/>
      <c r="M87" s="142"/>
      <c r="N87" s="51"/>
    </row>
    <row r="88" spans="1:14" ht="16.5" customHeight="1">
      <c r="A88" s="127" t="s">
        <v>201</v>
      </c>
      <c r="F88" s="74"/>
      <c r="G88" s="29"/>
      <c r="H88" s="231"/>
      <c r="I88" s="51"/>
      <c r="J88" s="51"/>
      <c r="K88" s="51"/>
      <c r="L88" s="231"/>
      <c r="M88" s="51"/>
      <c r="N88" s="51"/>
    </row>
    <row r="89" spans="1:14" ht="16.5" customHeight="1" thickBot="1">
      <c r="A89" s="127"/>
      <c r="B89" s="143" t="s">
        <v>131</v>
      </c>
      <c r="F89" s="74"/>
      <c r="G89" s="29"/>
      <c r="H89" s="361">
        <v>-1.7000000000000001E-2</v>
      </c>
      <c r="I89" s="346"/>
      <c r="J89" s="275">
        <v>-6.6699999999999995E-2</v>
      </c>
      <c r="K89" s="362"/>
      <c r="L89" s="361">
        <v>2.5999999999999999E-2</v>
      </c>
      <c r="M89" s="363"/>
      <c r="N89" s="275">
        <v>-2.63E-2</v>
      </c>
    </row>
    <row r="90" spans="1:14" ht="16.5" customHeight="1" thickTop="1">
      <c r="A90" s="127"/>
      <c r="B90" s="143"/>
      <c r="F90" s="74"/>
      <c r="G90" s="29"/>
      <c r="H90" s="258"/>
      <c r="I90" s="142"/>
      <c r="J90" s="182"/>
      <c r="K90" s="182"/>
      <c r="L90" s="258"/>
      <c r="M90" s="171"/>
      <c r="N90" s="182"/>
    </row>
    <row r="91" spans="1:14" ht="16.5" customHeight="1" thickBot="1">
      <c r="A91" s="127"/>
      <c r="B91" s="143" t="s">
        <v>143</v>
      </c>
      <c r="F91" s="74"/>
      <c r="G91" s="29"/>
      <c r="H91" s="361">
        <v>-1.04E-2</v>
      </c>
      <c r="I91" s="346"/>
      <c r="J91" s="275">
        <v>1.0699999999999999E-2</v>
      </c>
      <c r="K91" s="362"/>
      <c r="L91" s="361">
        <v>0</v>
      </c>
      <c r="M91" s="363"/>
      <c r="N91" s="275">
        <v>0</v>
      </c>
    </row>
    <row r="92" spans="1:14" ht="16.5" customHeight="1" thickTop="1">
      <c r="A92" s="127"/>
      <c r="B92" s="143"/>
      <c r="F92" s="74"/>
      <c r="G92" s="29"/>
      <c r="H92" s="347"/>
      <c r="I92" s="142"/>
      <c r="J92" s="346"/>
      <c r="K92" s="182"/>
      <c r="L92" s="347"/>
      <c r="M92" s="171"/>
      <c r="N92" s="51"/>
    </row>
    <row r="93" spans="1:14" ht="18" customHeight="1">
      <c r="A93" s="127"/>
      <c r="B93" s="143"/>
      <c r="F93" s="74"/>
      <c r="G93" s="29"/>
      <c r="H93" s="347"/>
      <c r="I93" s="142"/>
      <c r="J93" s="346"/>
      <c r="K93" s="182"/>
      <c r="L93" s="347"/>
      <c r="M93" s="171"/>
      <c r="N93" s="51"/>
    </row>
    <row r="94" spans="1:14" ht="22.15" customHeight="1">
      <c r="A94" s="111" t="str">
        <f>'2'!A47</f>
        <v>The notes to the consolidated and separate financial information form an integral part of these financial information.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</row>
  </sheetData>
  <mergeCells count="8">
    <mergeCell ref="H54:J54"/>
    <mergeCell ref="L54:N54"/>
    <mergeCell ref="H6:J6"/>
    <mergeCell ref="L6:N6"/>
    <mergeCell ref="H7:J7"/>
    <mergeCell ref="L7:N7"/>
    <mergeCell ref="H53:J53"/>
    <mergeCell ref="L53:N53"/>
  </mergeCells>
  <pageMargins left="0.8" right="0.5" top="0.5" bottom="0.6" header="0.49" footer="0.4"/>
  <pageSetup paperSize="9" scale="99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4"/>
  <sheetViews>
    <sheetView topLeftCell="A83" zoomScaleNormal="100" zoomScaleSheetLayoutView="130" workbookViewId="0">
      <selection activeCell="A95" sqref="A95:XFD144"/>
    </sheetView>
  </sheetViews>
  <sheetFormatPr defaultColWidth="9.28515625" defaultRowHeight="16.5" customHeight="1"/>
  <cols>
    <col min="1" max="2" width="1.28515625" style="114" customWidth="1"/>
    <col min="3" max="3" width="1.42578125" style="114" customWidth="1"/>
    <col min="4" max="4" width="10" style="114" customWidth="1"/>
    <col min="5" max="5" width="19.7109375" style="114" customWidth="1"/>
    <col min="6" max="6" width="5.5703125" style="60" customWidth="1"/>
    <col min="7" max="7" width="0.7109375" style="114" customWidth="1"/>
    <col min="8" max="8" width="12.42578125" style="70" customWidth="1"/>
    <col min="9" max="9" width="0.7109375" style="70" customWidth="1"/>
    <col min="10" max="10" width="11.7109375" style="70" customWidth="1"/>
    <col min="11" max="11" width="0.7109375" style="70" customWidth="1"/>
    <col min="12" max="12" width="11.7109375" style="70" customWidth="1"/>
    <col min="13" max="13" width="0.7109375" style="70" customWidth="1"/>
    <col min="14" max="14" width="11.7109375" style="70" customWidth="1"/>
    <col min="15" max="16384" width="9.28515625" style="114"/>
  </cols>
  <sheetData>
    <row r="1" spans="1:14" ht="16.5" customHeight="1">
      <c r="A1" s="68" t="s">
        <v>35</v>
      </c>
      <c r="B1" s="124"/>
      <c r="C1" s="124"/>
      <c r="D1" s="124"/>
      <c r="E1" s="124"/>
      <c r="F1" s="72"/>
      <c r="G1" s="11"/>
      <c r="H1" s="53"/>
      <c r="I1" s="53"/>
      <c r="J1" s="53"/>
      <c r="K1" s="53"/>
      <c r="L1" s="53"/>
      <c r="M1" s="53"/>
      <c r="N1" s="53"/>
    </row>
    <row r="2" spans="1:14" ht="16.5" customHeight="1">
      <c r="A2" s="1" t="s">
        <v>93</v>
      </c>
      <c r="B2" s="124"/>
      <c r="C2" s="124"/>
      <c r="D2" s="124"/>
      <c r="E2" s="124"/>
      <c r="F2" s="72"/>
      <c r="G2" s="11"/>
      <c r="H2" s="53"/>
      <c r="I2" s="53"/>
      <c r="J2" s="53"/>
      <c r="K2" s="53"/>
      <c r="L2" s="53"/>
      <c r="M2" s="53"/>
      <c r="N2" s="53"/>
    </row>
    <row r="3" spans="1:14" ht="16.5" customHeight="1">
      <c r="A3" s="353" t="s">
        <v>214</v>
      </c>
      <c r="B3" s="133"/>
      <c r="C3" s="133"/>
      <c r="D3" s="129"/>
      <c r="E3" s="133"/>
      <c r="F3" s="3"/>
      <c r="G3" s="16"/>
      <c r="H3" s="55"/>
      <c r="I3" s="55"/>
      <c r="J3" s="55"/>
      <c r="K3" s="55"/>
      <c r="L3" s="55"/>
      <c r="M3" s="55"/>
      <c r="N3" s="55"/>
    </row>
    <row r="4" spans="1:14" ht="16.5" customHeight="1">
      <c r="A4" s="124"/>
      <c r="B4" s="124"/>
      <c r="C4" s="124"/>
      <c r="D4" s="124"/>
      <c r="E4" s="124"/>
      <c r="F4" s="72"/>
      <c r="G4" s="11"/>
      <c r="H4" s="53"/>
      <c r="I4" s="53"/>
      <c r="J4" s="53"/>
      <c r="K4" s="53"/>
      <c r="L4" s="53"/>
      <c r="M4" s="53"/>
      <c r="N4" s="53"/>
    </row>
    <row r="5" spans="1:14" ht="16.5" customHeight="1">
      <c r="A5" s="124"/>
      <c r="B5" s="124"/>
      <c r="C5" s="124"/>
      <c r="D5" s="124"/>
      <c r="E5" s="124"/>
      <c r="F5" s="72"/>
      <c r="G5" s="11"/>
      <c r="H5" s="53"/>
      <c r="I5" s="53"/>
      <c r="J5" s="53"/>
      <c r="K5" s="53"/>
      <c r="L5" s="53"/>
      <c r="M5" s="53"/>
      <c r="N5" s="53"/>
    </row>
    <row r="6" spans="1:14" ht="16.5" customHeight="1">
      <c r="A6" s="124"/>
      <c r="B6" s="124"/>
      <c r="C6" s="124"/>
      <c r="D6" s="124"/>
      <c r="E6" s="124"/>
      <c r="F6" s="72"/>
      <c r="G6" s="11"/>
      <c r="H6" s="371" t="s">
        <v>5</v>
      </c>
      <c r="I6" s="371"/>
      <c r="J6" s="371"/>
      <c r="K6" s="93"/>
      <c r="L6" s="371" t="s">
        <v>84</v>
      </c>
      <c r="M6" s="371"/>
      <c r="N6" s="371"/>
    </row>
    <row r="7" spans="1:14" ht="16.5" customHeight="1">
      <c r="A7" s="124"/>
      <c r="B7" s="124"/>
      <c r="C7" s="124"/>
      <c r="D7" s="124"/>
      <c r="E7" s="124"/>
      <c r="F7" s="72"/>
      <c r="G7" s="71"/>
      <c r="H7" s="370" t="s">
        <v>83</v>
      </c>
      <c r="I7" s="370"/>
      <c r="J7" s="370"/>
      <c r="K7" s="93"/>
      <c r="L7" s="370" t="s">
        <v>83</v>
      </c>
      <c r="M7" s="370"/>
      <c r="N7" s="370"/>
    </row>
    <row r="8" spans="1:14" ht="16.5" customHeight="1">
      <c r="A8" s="124"/>
      <c r="B8" s="124"/>
      <c r="C8" s="124"/>
      <c r="D8" s="124"/>
      <c r="E8" s="124"/>
      <c r="F8" s="72"/>
      <c r="G8" s="71"/>
      <c r="H8" s="178" t="s">
        <v>212</v>
      </c>
      <c r="I8" s="354"/>
      <c r="J8" s="178" t="s">
        <v>212</v>
      </c>
      <c r="K8" s="355"/>
      <c r="L8" s="178" t="s">
        <v>212</v>
      </c>
      <c r="M8" s="354"/>
      <c r="N8" s="178" t="s">
        <v>212</v>
      </c>
    </row>
    <row r="9" spans="1:14" ht="16.5" customHeight="1">
      <c r="A9" s="124"/>
      <c r="B9" s="124"/>
      <c r="C9" s="124"/>
      <c r="D9" s="124"/>
      <c r="E9" s="124"/>
      <c r="F9" s="72"/>
      <c r="G9" s="71"/>
      <c r="H9" s="112" t="s">
        <v>169</v>
      </c>
      <c r="I9" s="93"/>
      <c r="J9" s="112" t="s">
        <v>144</v>
      </c>
      <c r="K9" s="93"/>
      <c r="L9" s="112" t="s">
        <v>169</v>
      </c>
      <c r="M9" s="93"/>
      <c r="N9" s="112" t="s">
        <v>144</v>
      </c>
    </row>
    <row r="10" spans="1:14" ht="16.5" customHeight="1">
      <c r="A10" s="124"/>
      <c r="B10" s="124"/>
      <c r="C10" s="124"/>
      <c r="D10" s="124"/>
      <c r="E10" s="124"/>
      <c r="F10" s="145" t="s">
        <v>6</v>
      </c>
      <c r="G10" s="134"/>
      <c r="H10" s="4" t="s">
        <v>33</v>
      </c>
      <c r="I10" s="62"/>
      <c r="J10" s="4" t="s">
        <v>33</v>
      </c>
      <c r="K10" s="62"/>
      <c r="L10" s="4" t="s">
        <v>33</v>
      </c>
      <c r="M10" s="62"/>
      <c r="N10" s="4" t="s">
        <v>33</v>
      </c>
    </row>
    <row r="11" spans="1:14" ht="16.5" customHeight="1">
      <c r="A11" s="124"/>
      <c r="B11" s="124"/>
      <c r="C11" s="124"/>
      <c r="D11" s="124"/>
      <c r="E11" s="124"/>
      <c r="F11" s="69"/>
      <c r="G11" s="134"/>
      <c r="H11" s="221"/>
      <c r="I11" s="62"/>
      <c r="J11" s="61"/>
      <c r="K11" s="62"/>
      <c r="L11" s="221"/>
      <c r="M11" s="62"/>
      <c r="N11" s="61"/>
    </row>
    <row r="12" spans="1:14" ht="16.5" customHeight="1">
      <c r="A12" s="127" t="s">
        <v>183</v>
      </c>
      <c r="B12" s="127"/>
      <c r="C12" s="127"/>
      <c r="D12" s="127"/>
      <c r="E12" s="127"/>
      <c r="F12" s="7"/>
      <c r="G12" s="7"/>
      <c r="H12" s="238">
        <v>320545827</v>
      </c>
      <c r="I12" s="136"/>
      <c r="J12" s="152">
        <v>546707880</v>
      </c>
      <c r="K12" s="160"/>
      <c r="L12" s="254">
        <v>0</v>
      </c>
      <c r="M12" s="160"/>
      <c r="N12" s="164">
        <v>0</v>
      </c>
    </row>
    <row r="13" spans="1:14" ht="16.5" customHeight="1">
      <c r="A13" s="127" t="s">
        <v>184</v>
      </c>
      <c r="B13" s="127"/>
      <c r="C13" s="127"/>
      <c r="D13" s="127"/>
      <c r="E13" s="127"/>
      <c r="F13" s="7"/>
      <c r="G13" s="7"/>
      <c r="H13" s="248">
        <v>-202105207</v>
      </c>
      <c r="I13" s="136"/>
      <c r="J13" s="165">
        <v>-296435045</v>
      </c>
      <c r="K13" s="160"/>
      <c r="L13" s="251">
        <v>0</v>
      </c>
      <c r="M13" s="160"/>
      <c r="N13" s="165">
        <v>0</v>
      </c>
    </row>
    <row r="14" spans="1:14" s="29" customFormat="1" ht="16.5" customHeight="1">
      <c r="A14" s="127"/>
      <c r="B14" s="127"/>
      <c r="C14" s="127"/>
      <c r="D14" s="127"/>
      <c r="E14" s="127"/>
      <c r="F14" s="7"/>
      <c r="G14" s="7"/>
      <c r="H14" s="231"/>
      <c r="I14" s="117"/>
      <c r="J14" s="117"/>
      <c r="K14" s="117"/>
      <c r="L14" s="231"/>
      <c r="M14" s="117"/>
      <c r="N14" s="117"/>
    </row>
    <row r="15" spans="1:14" ht="16.5" customHeight="1">
      <c r="A15" s="115" t="s">
        <v>59</v>
      </c>
      <c r="B15" s="127"/>
      <c r="C15" s="127"/>
      <c r="D15" s="127"/>
      <c r="E15" s="127"/>
      <c r="F15" s="7"/>
      <c r="G15" s="7"/>
      <c r="H15" s="249">
        <f>+H12+H13</f>
        <v>118440620</v>
      </c>
      <c r="I15" s="137"/>
      <c r="J15" s="137">
        <f>+J12+J13</f>
        <v>250272835</v>
      </c>
      <c r="K15" s="137"/>
      <c r="L15" s="249">
        <f>+L12+L13</f>
        <v>0</v>
      </c>
      <c r="M15" s="141"/>
      <c r="N15" s="137">
        <f>SUM(N12:N13)</f>
        <v>0</v>
      </c>
    </row>
    <row r="16" spans="1:14" ht="16.5" customHeight="1">
      <c r="A16" s="127" t="s">
        <v>38</v>
      </c>
      <c r="B16" s="30"/>
      <c r="C16" s="127"/>
      <c r="D16" s="127"/>
      <c r="E16" s="127"/>
      <c r="F16" s="7">
        <v>14</v>
      </c>
      <c r="G16" s="7"/>
      <c r="H16" s="238">
        <v>59175033</v>
      </c>
      <c r="I16" s="136"/>
      <c r="J16" s="274">
        <v>7286935</v>
      </c>
      <c r="K16" s="160"/>
      <c r="L16" s="250">
        <v>10171758</v>
      </c>
      <c r="M16" s="160"/>
      <c r="N16" s="179">
        <v>33199817</v>
      </c>
    </row>
    <row r="17" spans="1:14" ht="16.5" customHeight="1">
      <c r="A17" s="127" t="s">
        <v>25</v>
      </c>
      <c r="B17" s="127"/>
      <c r="C17" s="127"/>
      <c r="D17" s="127"/>
      <c r="E17" s="127"/>
      <c r="F17" s="7"/>
      <c r="G17" s="7"/>
      <c r="H17" s="250">
        <v>-115499463</v>
      </c>
      <c r="I17" s="136"/>
      <c r="J17" s="179">
        <v>-179037770</v>
      </c>
      <c r="K17" s="160"/>
      <c r="L17" s="254">
        <v>0</v>
      </c>
      <c r="M17" s="160"/>
      <c r="N17" s="276">
        <v>0</v>
      </c>
    </row>
    <row r="18" spans="1:14" s="29" customFormat="1" ht="16.5" customHeight="1">
      <c r="A18" s="127" t="s">
        <v>26</v>
      </c>
      <c r="B18" s="115"/>
      <c r="C18" s="127"/>
      <c r="D18" s="127"/>
      <c r="E18" s="127"/>
      <c r="F18" s="7"/>
      <c r="G18" s="7"/>
      <c r="H18" s="231">
        <v>-109682779</v>
      </c>
      <c r="I18" s="136"/>
      <c r="J18" s="179">
        <v>-161292663</v>
      </c>
      <c r="K18" s="160"/>
      <c r="L18" s="250">
        <v>-31735248</v>
      </c>
      <c r="M18" s="160"/>
      <c r="N18" s="179">
        <v>-48622975</v>
      </c>
    </row>
    <row r="19" spans="1:14" s="29" customFormat="1" ht="16.5" customHeight="1">
      <c r="A19" s="124" t="s">
        <v>180</v>
      </c>
      <c r="B19" s="124"/>
      <c r="C19" s="127"/>
      <c r="D19" s="127"/>
      <c r="E19" s="127"/>
      <c r="F19" s="7"/>
      <c r="G19" s="7"/>
      <c r="H19" s="254">
        <v>0</v>
      </c>
      <c r="I19" s="136"/>
      <c r="J19" s="161">
        <v>0</v>
      </c>
      <c r="K19" s="160"/>
      <c r="L19" s="254">
        <v>-13215468</v>
      </c>
      <c r="M19" s="160"/>
      <c r="N19" s="161">
        <v>-42110465</v>
      </c>
    </row>
    <row r="20" spans="1:14" s="29" customFormat="1" ht="16.5" customHeight="1">
      <c r="A20" s="124" t="s">
        <v>176</v>
      </c>
      <c r="B20" s="115"/>
      <c r="C20" s="127"/>
      <c r="D20" s="127"/>
      <c r="E20" s="127"/>
      <c r="F20" s="7"/>
      <c r="G20" s="7"/>
      <c r="H20" s="254">
        <v>428288</v>
      </c>
      <c r="I20" s="136"/>
      <c r="J20" s="161">
        <v>-1077494</v>
      </c>
      <c r="K20" s="160"/>
      <c r="L20" s="254">
        <v>89740471</v>
      </c>
      <c r="M20" s="160"/>
      <c r="N20" s="161">
        <v>145237881</v>
      </c>
    </row>
    <row r="21" spans="1:14" s="29" customFormat="1" ht="16.5" customHeight="1">
      <c r="A21" s="127" t="s">
        <v>65</v>
      </c>
      <c r="B21" s="115"/>
      <c r="C21" s="127"/>
      <c r="D21" s="127"/>
      <c r="E21" s="127"/>
      <c r="F21" s="7"/>
      <c r="G21" s="7"/>
      <c r="H21" s="254">
        <v>-24522816</v>
      </c>
      <c r="I21" s="136"/>
      <c r="J21" s="161">
        <v>-31535794</v>
      </c>
      <c r="K21" s="160"/>
      <c r="L21" s="254">
        <v>-13959892</v>
      </c>
      <c r="M21" s="160"/>
      <c r="N21" s="161">
        <v>-16740432</v>
      </c>
    </row>
    <row r="22" spans="1:14" s="29" customFormat="1" ht="16.5" customHeight="1">
      <c r="A22" s="127" t="s">
        <v>259</v>
      </c>
      <c r="B22" s="115"/>
      <c r="C22" s="127"/>
      <c r="D22" s="127"/>
      <c r="E22" s="127"/>
      <c r="F22" s="126">
        <v>9.1999999999999993</v>
      </c>
      <c r="G22" s="7"/>
      <c r="H22" s="248">
        <v>16443877</v>
      </c>
      <c r="I22" s="136"/>
      <c r="J22" s="181">
        <v>0</v>
      </c>
      <c r="K22" s="160"/>
      <c r="L22" s="252">
        <v>0</v>
      </c>
      <c r="M22" s="160"/>
      <c r="N22" s="181">
        <v>0</v>
      </c>
    </row>
    <row r="23" spans="1:14" s="29" customFormat="1" ht="16.5" customHeight="1">
      <c r="A23" s="115"/>
      <c r="B23" s="115"/>
      <c r="C23" s="127"/>
      <c r="D23" s="127"/>
      <c r="E23" s="127"/>
      <c r="F23" s="7"/>
      <c r="G23" s="7"/>
      <c r="H23" s="231"/>
      <c r="I23" s="117"/>
      <c r="J23" s="117"/>
      <c r="K23" s="117"/>
      <c r="L23" s="231"/>
      <c r="M23" s="117"/>
      <c r="N23" s="117"/>
    </row>
    <row r="24" spans="1:14" s="29" customFormat="1" ht="16.5" customHeight="1">
      <c r="A24" s="115" t="s">
        <v>185</v>
      </c>
      <c r="F24" s="74"/>
      <c r="H24" s="231">
        <f>SUM(H15:H22)</f>
        <v>-55217240</v>
      </c>
      <c r="I24" s="139"/>
      <c r="J24" s="117">
        <f>SUM(J15:J22)</f>
        <v>-115383951</v>
      </c>
      <c r="K24" s="139"/>
      <c r="L24" s="231">
        <f>SUM(L15:L22)</f>
        <v>41001621</v>
      </c>
      <c r="M24" s="139"/>
      <c r="N24" s="117">
        <f>SUM(N15:N22)</f>
        <v>70963826</v>
      </c>
    </row>
    <row r="25" spans="1:14" ht="16.5" customHeight="1">
      <c r="A25" s="124" t="s">
        <v>269</v>
      </c>
      <c r="F25" s="74">
        <v>15</v>
      </c>
      <c r="G25" s="29"/>
      <c r="H25" s="248">
        <v>758716</v>
      </c>
      <c r="I25" s="136"/>
      <c r="J25" s="180">
        <v>746839</v>
      </c>
      <c r="K25" s="160"/>
      <c r="L25" s="255">
        <v>0</v>
      </c>
      <c r="M25" s="166"/>
      <c r="N25" s="289">
        <v>0</v>
      </c>
    </row>
    <row r="26" spans="1:14" ht="16.5" customHeight="1">
      <c r="A26" s="127"/>
      <c r="F26" s="74"/>
      <c r="G26" s="29"/>
      <c r="H26" s="231"/>
      <c r="I26" s="117"/>
      <c r="J26" s="117"/>
      <c r="K26" s="117"/>
      <c r="L26" s="231"/>
      <c r="M26" s="117"/>
      <c r="N26" s="117"/>
    </row>
    <row r="27" spans="1:14" ht="16.5" customHeight="1">
      <c r="A27" s="115" t="s">
        <v>198</v>
      </c>
      <c r="F27" s="74"/>
      <c r="G27" s="29"/>
      <c r="H27" s="231"/>
      <c r="I27" s="117"/>
      <c r="J27" s="117"/>
      <c r="K27" s="117"/>
      <c r="L27" s="231"/>
      <c r="M27" s="117"/>
      <c r="N27" s="117"/>
    </row>
    <row r="28" spans="1:14" ht="16.5" customHeight="1">
      <c r="B28" s="115" t="s">
        <v>164</v>
      </c>
      <c r="F28" s="74"/>
      <c r="G28" s="29"/>
      <c r="H28" s="231">
        <f>SUM(H24:H26)</f>
        <v>-54458524</v>
      </c>
      <c r="I28" s="117"/>
      <c r="J28" s="117">
        <f>SUM(J24:J26)</f>
        <v>-114637112</v>
      </c>
      <c r="K28" s="117"/>
      <c r="L28" s="231">
        <f>SUM(L24:L26)</f>
        <v>41001621</v>
      </c>
      <c r="M28" s="117"/>
      <c r="N28" s="117">
        <f>SUM(N24:N26)</f>
        <v>70963826</v>
      </c>
    </row>
    <row r="29" spans="1:14" ht="16.5" customHeight="1">
      <c r="A29" s="127" t="s">
        <v>261</v>
      </c>
      <c r="B29" s="127"/>
      <c r="F29" s="74"/>
      <c r="G29" s="29"/>
      <c r="H29" s="231"/>
      <c r="I29" s="117"/>
      <c r="J29" s="117"/>
      <c r="K29" s="117"/>
      <c r="L29" s="231"/>
      <c r="M29" s="117"/>
      <c r="N29" s="117"/>
    </row>
    <row r="30" spans="1:14" ht="16.5" customHeight="1">
      <c r="B30" s="114" t="s">
        <v>181</v>
      </c>
      <c r="F30" s="74"/>
      <c r="G30" s="29"/>
      <c r="H30" s="252">
        <v>24301911</v>
      </c>
      <c r="I30" s="136"/>
      <c r="J30" s="180">
        <v>29639989</v>
      </c>
      <c r="K30" s="77"/>
      <c r="L30" s="252">
        <v>0</v>
      </c>
      <c r="M30" s="77"/>
      <c r="N30" s="289">
        <v>0</v>
      </c>
    </row>
    <row r="31" spans="1:14" ht="16.5" customHeight="1">
      <c r="A31" s="127"/>
      <c r="F31" s="74"/>
      <c r="G31" s="29"/>
      <c r="H31" s="231"/>
      <c r="I31" s="117"/>
      <c r="J31" s="117"/>
      <c r="K31" s="117"/>
      <c r="L31" s="231"/>
      <c r="M31" s="117"/>
      <c r="N31" s="117"/>
    </row>
    <row r="32" spans="1:14" ht="16.5" customHeight="1">
      <c r="A32" s="115" t="s">
        <v>195</v>
      </c>
      <c r="F32" s="74"/>
      <c r="G32" s="29"/>
      <c r="H32" s="252">
        <f>SUM(H28:H30)</f>
        <v>-30156613</v>
      </c>
      <c r="I32" s="117"/>
      <c r="J32" s="181">
        <f>SUM(J28:J30)</f>
        <v>-84997123</v>
      </c>
      <c r="K32" s="117"/>
      <c r="L32" s="252">
        <f>SUM(L28:L30)</f>
        <v>41001621</v>
      </c>
      <c r="M32" s="117"/>
      <c r="N32" s="181">
        <f>SUM(N28:N30)</f>
        <v>70963826</v>
      </c>
    </row>
    <row r="33" spans="1:14" ht="16.5" customHeight="1">
      <c r="A33" s="115"/>
      <c r="F33" s="74"/>
      <c r="G33" s="29"/>
      <c r="H33" s="231"/>
      <c r="I33" s="117"/>
      <c r="J33" s="117"/>
      <c r="K33" s="117"/>
      <c r="L33" s="231"/>
      <c r="M33" s="117"/>
      <c r="N33" s="117"/>
    </row>
    <row r="34" spans="1:14" ht="16.5" customHeight="1">
      <c r="A34" s="115" t="s">
        <v>199</v>
      </c>
      <c r="B34" s="127"/>
      <c r="C34" s="127"/>
      <c r="D34" s="127"/>
      <c r="E34" s="127"/>
      <c r="F34" s="7"/>
      <c r="G34" s="7"/>
      <c r="H34" s="231"/>
      <c r="I34" s="117"/>
      <c r="J34" s="117"/>
      <c r="K34" s="117"/>
      <c r="L34" s="231"/>
      <c r="M34" s="117"/>
      <c r="N34" s="117"/>
    </row>
    <row r="35" spans="1:14" ht="16.5" customHeight="1">
      <c r="A35" s="30" t="s">
        <v>196</v>
      </c>
      <c r="B35" s="127"/>
      <c r="C35" s="127"/>
      <c r="D35" s="127"/>
      <c r="E35" s="127"/>
      <c r="F35" s="7"/>
      <c r="G35" s="7"/>
      <c r="H35" s="231"/>
      <c r="I35" s="117"/>
      <c r="J35" s="117"/>
      <c r="K35" s="117"/>
      <c r="L35" s="231"/>
      <c r="M35" s="117"/>
      <c r="N35" s="117"/>
    </row>
    <row r="36" spans="1:14" ht="16.5" customHeight="1">
      <c r="A36" s="30"/>
      <c r="B36" s="114" t="s">
        <v>132</v>
      </c>
      <c r="C36" s="127"/>
      <c r="D36" s="127"/>
      <c r="E36" s="127"/>
      <c r="F36" s="7"/>
      <c r="G36" s="7"/>
      <c r="H36" s="231">
        <f>SUM(H28)</f>
        <v>-54458524</v>
      </c>
      <c r="I36" s="117"/>
      <c r="J36" s="117">
        <f>J28</f>
        <v>-114637112</v>
      </c>
      <c r="K36" s="117"/>
      <c r="L36" s="231">
        <f>L28</f>
        <v>41001621</v>
      </c>
      <c r="M36" s="117"/>
      <c r="N36" s="117">
        <v>70963826</v>
      </c>
    </row>
    <row r="37" spans="1:14" ht="16.5" customHeight="1">
      <c r="B37" s="121" t="s">
        <v>143</v>
      </c>
      <c r="C37" s="127"/>
      <c r="D37" s="127"/>
      <c r="E37" s="127"/>
      <c r="F37" s="114"/>
      <c r="G37" s="7"/>
      <c r="H37" s="231"/>
      <c r="I37" s="136"/>
      <c r="J37" s="117"/>
      <c r="K37" s="117"/>
      <c r="L37" s="231"/>
      <c r="M37" s="117"/>
      <c r="N37" s="117"/>
    </row>
    <row r="38" spans="1:14" ht="16.5" customHeight="1">
      <c r="C38" s="114" t="s">
        <v>173</v>
      </c>
      <c r="D38" s="127"/>
      <c r="E38" s="127"/>
      <c r="F38" s="74" t="s">
        <v>193</v>
      </c>
      <c r="G38" s="7"/>
      <c r="H38" s="256">
        <v>0</v>
      </c>
      <c r="I38" s="136"/>
      <c r="J38" s="180">
        <v>38090635</v>
      </c>
      <c r="K38" s="136"/>
      <c r="L38" s="256">
        <v>0</v>
      </c>
      <c r="M38" s="136"/>
      <c r="N38" s="138">
        <v>0</v>
      </c>
    </row>
    <row r="39" spans="1:14" ht="16.5" customHeight="1">
      <c r="A39" s="30"/>
      <c r="B39" s="127"/>
      <c r="C39" s="127"/>
      <c r="D39" s="127"/>
      <c r="E39" s="127"/>
      <c r="F39" s="7"/>
      <c r="G39" s="7"/>
      <c r="H39" s="231"/>
      <c r="I39" s="117"/>
      <c r="J39" s="117"/>
      <c r="K39" s="117"/>
      <c r="L39" s="231"/>
      <c r="M39" s="117"/>
      <c r="N39" s="117"/>
    </row>
    <row r="40" spans="1:14" ht="16.5" customHeight="1">
      <c r="B40" s="114" t="s">
        <v>142</v>
      </c>
      <c r="C40" s="127"/>
      <c r="D40" s="127"/>
      <c r="E40" s="127"/>
      <c r="F40" s="74"/>
      <c r="G40" s="7"/>
      <c r="H40" s="253">
        <f>SUM(H30,H38)</f>
        <v>24301911</v>
      </c>
      <c r="I40" s="136"/>
      <c r="J40" s="140">
        <f>SUM(J30,J38)</f>
        <v>67730624</v>
      </c>
      <c r="K40" s="136"/>
      <c r="L40" s="256">
        <f>SUM(L30,L37)</f>
        <v>0</v>
      </c>
      <c r="M40" s="136"/>
      <c r="N40" s="138">
        <f>SUM(N30,N37)</f>
        <v>0</v>
      </c>
    </row>
    <row r="41" spans="1:14" ht="16.5" customHeight="1">
      <c r="B41" s="68"/>
      <c r="C41" s="127"/>
      <c r="D41" s="127"/>
      <c r="E41" s="127"/>
      <c r="F41" s="7"/>
      <c r="G41" s="7"/>
      <c r="H41" s="231"/>
      <c r="I41" s="117"/>
      <c r="J41" s="117"/>
      <c r="K41" s="117"/>
      <c r="L41" s="231"/>
      <c r="M41" s="117"/>
      <c r="N41" s="117"/>
    </row>
    <row r="42" spans="1:14" ht="16.5" customHeight="1">
      <c r="A42" s="37" t="s">
        <v>111</v>
      </c>
      <c r="B42" s="68"/>
      <c r="C42" s="127"/>
      <c r="D42" s="127"/>
      <c r="F42" s="7"/>
      <c r="G42" s="7"/>
      <c r="H42" s="231"/>
      <c r="I42" s="117"/>
      <c r="J42" s="117"/>
      <c r="K42" s="117"/>
      <c r="L42" s="231"/>
      <c r="M42" s="117"/>
      <c r="N42" s="117"/>
    </row>
    <row r="43" spans="1:14" ht="16.5" customHeight="1" thickBot="1">
      <c r="A43" s="37"/>
      <c r="B43" s="37" t="s">
        <v>182</v>
      </c>
      <c r="C43" s="37"/>
      <c r="E43" s="127"/>
      <c r="F43" s="7"/>
      <c r="G43" s="7"/>
      <c r="H43" s="234">
        <f>H36+H40</f>
        <v>-30156613</v>
      </c>
      <c r="I43" s="117"/>
      <c r="J43" s="144">
        <f>J36+J40</f>
        <v>-46906488</v>
      </c>
      <c r="K43" s="117"/>
      <c r="L43" s="234">
        <f>L36+L40</f>
        <v>41001621</v>
      </c>
      <c r="M43" s="117"/>
      <c r="N43" s="144">
        <f>N36+N40</f>
        <v>70963826</v>
      </c>
    </row>
    <row r="44" spans="1:14" ht="16.5" customHeight="1" thickTop="1">
      <c r="A44" s="37"/>
      <c r="B44" s="68"/>
      <c r="C44" s="127"/>
      <c r="D44" s="127"/>
      <c r="E44" s="127"/>
      <c r="F44" s="7"/>
      <c r="G44" s="7"/>
      <c r="H44" s="117"/>
      <c r="I44" s="117"/>
      <c r="J44" s="117"/>
      <c r="K44" s="117"/>
      <c r="L44" s="117"/>
      <c r="M44" s="117"/>
      <c r="N44" s="117"/>
    </row>
    <row r="45" spans="1:14" ht="16.5" customHeight="1">
      <c r="A45" s="37"/>
      <c r="B45" s="68"/>
      <c r="C45" s="127"/>
      <c r="D45" s="127"/>
      <c r="E45" s="127"/>
      <c r="F45" s="7"/>
      <c r="G45" s="7"/>
      <c r="H45" s="117"/>
      <c r="I45" s="117"/>
      <c r="J45" s="117"/>
      <c r="K45" s="117"/>
      <c r="L45" s="117"/>
      <c r="M45" s="117"/>
      <c r="N45" s="117"/>
    </row>
    <row r="46" spans="1:14" ht="12" customHeight="1">
      <c r="A46" s="37"/>
      <c r="B46" s="68"/>
      <c r="C46" s="127"/>
      <c r="D46" s="127"/>
      <c r="E46" s="127"/>
      <c r="F46" s="7"/>
      <c r="G46" s="7"/>
      <c r="H46" s="117"/>
      <c r="I46" s="117"/>
      <c r="J46" s="117"/>
      <c r="K46" s="117"/>
      <c r="L46" s="117"/>
      <c r="M46" s="117"/>
      <c r="N46" s="117"/>
    </row>
    <row r="47" spans="1:14" ht="22.15" customHeight="1">
      <c r="A47" s="111" t="str">
        <f>'2'!A47</f>
        <v>The notes to the consolidated and separate financial information form an integral part of these financial information.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</row>
    <row r="48" spans="1:14" ht="16.5" customHeight="1">
      <c r="A48" s="68" t="s">
        <v>35</v>
      </c>
      <c r="B48" s="124"/>
      <c r="C48" s="124"/>
      <c r="D48" s="124"/>
      <c r="E48" s="124"/>
      <c r="F48" s="72"/>
      <c r="G48" s="11"/>
      <c r="H48" s="53"/>
      <c r="I48" s="53"/>
      <c r="J48" s="53"/>
      <c r="K48" s="53"/>
      <c r="L48" s="53"/>
      <c r="M48" s="53"/>
      <c r="N48" s="53"/>
    </row>
    <row r="49" spans="1:14" ht="16.5" customHeight="1">
      <c r="A49" s="1" t="s">
        <v>116</v>
      </c>
      <c r="B49" s="124"/>
      <c r="C49" s="124"/>
      <c r="D49" s="124"/>
      <c r="E49" s="124"/>
      <c r="F49" s="72"/>
      <c r="G49" s="11"/>
      <c r="H49" s="53"/>
      <c r="I49" s="53"/>
      <c r="J49" s="53"/>
      <c r="K49" s="53"/>
      <c r="L49" s="53"/>
      <c r="M49" s="53"/>
      <c r="N49" s="53"/>
    </row>
    <row r="50" spans="1:14" ht="16.5" customHeight="1">
      <c r="A50" s="2" t="str">
        <f>A3</f>
        <v>For the nine-month period ended 30 September 2021</v>
      </c>
      <c r="B50" s="133"/>
      <c r="C50" s="133"/>
      <c r="D50" s="129"/>
      <c r="E50" s="133"/>
      <c r="F50" s="3"/>
      <c r="G50" s="16"/>
      <c r="H50" s="55"/>
      <c r="I50" s="55"/>
      <c r="J50" s="55"/>
      <c r="K50" s="55"/>
      <c r="L50" s="55"/>
      <c r="M50" s="55"/>
      <c r="N50" s="55"/>
    </row>
    <row r="51" spans="1:14" ht="16.5" customHeight="1">
      <c r="A51" s="124"/>
      <c r="B51" s="124"/>
      <c r="C51" s="124"/>
      <c r="D51" s="124"/>
      <c r="E51" s="124"/>
      <c r="F51" s="72"/>
      <c r="G51" s="11"/>
      <c r="H51" s="53"/>
      <c r="I51" s="53"/>
      <c r="J51" s="53"/>
      <c r="K51" s="53"/>
      <c r="L51" s="53"/>
      <c r="M51" s="53"/>
      <c r="N51" s="53"/>
    </row>
    <row r="52" spans="1:14" ht="16.5" customHeight="1">
      <c r="A52" s="124"/>
      <c r="B52" s="124"/>
      <c r="C52" s="124"/>
      <c r="D52" s="124"/>
      <c r="E52" s="124"/>
      <c r="F52" s="72"/>
      <c r="G52" s="11"/>
      <c r="H52" s="53"/>
      <c r="I52" s="53"/>
      <c r="J52" s="53"/>
      <c r="K52" s="53"/>
      <c r="L52" s="53"/>
      <c r="M52" s="53"/>
      <c r="N52" s="53"/>
    </row>
    <row r="53" spans="1:14" ht="16.5" customHeight="1">
      <c r="A53" s="124"/>
      <c r="B53" s="124"/>
      <c r="C53" s="124"/>
      <c r="D53" s="124"/>
      <c r="E53" s="124"/>
      <c r="F53" s="72"/>
      <c r="G53" s="11"/>
      <c r="H53" s="371" t="s">
        <v>5</v>
      </c>
      <c r="I53" s="371"/>
      <c r="J53" s="371"/>
      <c r="K53" s="93"/>
      <c r="L53" s="371" t="s">
        <v>84</v>
      </c>
      <c r="M53" s="371"/>
      <c r="N53" s="371"/>
    </row>
    <row r="54" spans="1:14" ht="16.5" customHeight="1">
      <c r="A54" s="124"/>
      <c r="B54" s="124"/>
      <c r="C54" s="124"/>
      <c r="D54" s="124"/>
      <c r="E54" s="124"/>
      <c r="F54" s="72"/>
      <c r="G54" s="71"/>
      <c r="H54" s="370" t="s">
        <v>83</v>
      </c>
      <c r="I54" s="370"/>
      <c r="J54" s="370"/>
      <c r="K54" s="93"/>
      <c r="L54" s="370" t="s">
        <v>83</v>
      </c>
      <c r="M54" s="370"/>
      <c r="N54" s="370"/>
    </row>
    <row r="55" spans="1:14" ht="16.5" customHeight="1">
      <c r="A55" s="124"/>
      <c r="B55" s="124"/>
      <c r="C55" s="124"/>
      <c r="D55" s="124"/>
      <c r="E55" s="124"/>
      <c r="F55" s="72"/>
      <c r="G55" s="71"/>
      <c r="H55" s="178" t="s">
        <v>212</v>
      </c>
      <c r="I55" s="354"/>
      <c r="J55" s="178" t="s">
        <v>212</v>
      </c>
      <c r="K55" s="355"/>
      <c r="L55" s="178" t="s">
        <v>212</v>
      </c>
      <c r="M55" s="354"/>
      <c r="N55" s="178" t="s">
        <v>212</v>
      </c>
    </row>
    <row r="56" spans="1:14" ht="16.5" customHeight="1">
      <c r="A56" s="124"/>
      <c r="B56" s="124"/>
      <c r="C56" s="124"/>
      <c r="D56" s="124"/>
      <c r="E56" s="124"/>
      <c r="F56" s="72"/>
      <c r="G56" s="71"/>
      <c r="H56" s="112" t="s">
        <v>169</v>
      </c>
      <c r="I56" s="93"/>
      <c r="J56" s="112" t="s">
        <v>144</v>
      </c>
      <c r="K56" s="93"/>
      <c r="L56" s="112" t="s">
        <v>169</v>
      </c>
      <c r="M56" s="93"/>
      <c r="N56" s="112" t="s">
        <v>144</v>
      </c>
    </row>
    <row r="57" spans="1:14" ht="16.5" customHeight="1">
      <c r="A57" s="124"/>
      <c r="B57" s="124"/>
      <c r="C57" s="124"/>
      <c r="D57" s="124"/>
      <c r="E57" s="124"/>
      <c r="G57" s="134"/>
      <c r="H57" s="4" t="s">
        <v>33</v>
      </c>
      <c r="I57" s="62"/>
      <c r="J57" s="4" t="s">
        <v>33</v>
      </c>
      <c r="K57" s="62"/>
      <c r="L57" s="4" t="s">
        <v>33</v>
      </c>
      <c r="M57" s="62"/>
      <c r="N57" s="4" t="s">
        <v>33</v>
      </c>
    </row>
    <row r="58" spans="1:14" ht="16.5" customHeight="1">
      <c r="A58" s="124"/>
      <c r="B58" s="124"/>
      <c r="C58" s="124"/>
      <c r="D58" s="124"/>
      <c r="E58" s="124"/>
      <c r="F58" s="69"/>
      <c r="G58" s="134"/>
      <c r="H58" s="221"/>
      <c r="I58" s="62"/>
      <c r="J58" s="61"/>
      <c r="K58" s="62"/>
      <c r="L58" s="221"/>
      <c r="M58" s="62"/>
      <c r="N58" s="61"/>
    </row>
    <row r="59" spans="1:14" ht="16.5" customHeight="1">
      <c r="A59" s="37" t="s">
        <v>110</v>
      </c>
      <c r="B59" s="115"/>
      <c r="C59" s="127"/>
      <c r="D59" s="127"/>
      <c r="E59" s="127"/>
      <c r="F59" s="7"/>
      <c r="G59" s="7"/>
      <c r="H59" s="231"/>
      <c r="I59" s="117"/>
      <c r="J59" s="117"/>
      <c r="K59" s="117"/>
      <c r="L59" s="231"/>
      <c r="M59" s="117"/>
      <c r="N59" s="117"/>
    </row>
    <row r="60" spans="1:14" ht="16.5" customHeight="1">
      <c r="A60" s="146" t="s">
        <v>124</v>
      </c>
      <c r="B60" s="127" t="s">
        <v>39</v>
      </c>
      <c r="C60" s="127"/>
      <c r="D60" s="127"/>
      <c r="E60" s="127"/>
      <c r="F60" s="7"/>
      <c r="G60" s="7"/>
      <c r="H60" s="231"/>
      <c r="I60" s="117"/>
      <c r="J60" s="117"/>
      <c r="K60" s="117"/>
      <c r="L60" s="231"/>
      <c r="M60" s="117"/>
      <c r="N60" s="117"/>
    </row>
    <row r="61" spans="1:14" ht="16.5" customHeight="1">
      <c r="A61" s="146" t="s">
        <v>125</v>
      </c>
      <c r="B61" s="127"/>
      <c r="C61" s="143" t="s">
        <v>131</v>
      </c>
      <c r="D61" s="143"/>
      <c r="E61" s="127"/>
      <c r="F61" s="7"/>
      <c r="G61" s="7"/>
      <c r="H61" s="236">
        <v>-54458524</v>
      </c>
      <c r="I61" s="117"/>
      <c r="J61" s="77">
        <v>-114637112</v>
      </c>
      <c r="K61" s="77"/>
      <c r="L61" s="236">
        <v>41001621</v>
      </c>
      <c r="M61" s="77"/>
      <c r="N61" s="77">
        <v>70963826</v>
      </c>
    </row>
    <row r="62" spans="1:14" ht="16.5" customHeight="1">
      <c r="A62" s="37"/>
      <c r="B62" s="127"/>
      <c r="C62" s="143" t="s">
        <v>143</v>
      </c>
      <c r="D62" s="143"/>
      <c r="E62" s="127"/>
      <c r="F62" s="7"/>
      <c r="G62" s="7"/>
      <c r="H62" s="252">
        <v>24301911</v>
      </c>
      <c r="I62" s="117"/>
      <c r="J62" s="181">
        <v>55308277</v>
      </c>
      <c r="K62" s="77"/>
      <c r="L62" s="252">
        <v>0</v>
      </c>
      <c r="M62" s="77"/>
      <c r="N62" s="181">
        <v>0</v>
      </c>
    </row>
    <row r="63" spans="1:14" ht="16.5" customHeight="1">
      <c r="A63" s="37"/>
      <c r="B63" s="127"/>
      <c r="C63" s="127"/>
      <c r="D63" s="127"/>
      <c r="E63" s="127"/>
      <c r="F63" s="7"/>
      <c r="G63" s="7"/>
      <c r="H63" s="231"/>
      <c r="I63" s="117"/>
      <c r="J63" s="117"/>
      <c r="K63" s="117"/>
      <c r="L63" s="231"/>
      <c r="M63" s="117"/>
      <c r="N63" s="117"/>
    </row>
    <row r="64" spans="1:14" ht="16.5" customHeight="1">
      <c r="A64" s="37"/>
      <c r="B64" s="127" t="s">
        <v>168</v>
      </c>
      <c r="C64" s="127"/>
      <c r="D64" s="127"/>
      <c r="E64" s="127"/>
      <c r="F64" s="7"/>
      <c r="G64" s="7"/>
      <c r="H64" s="231">
        <f>SUM(H61:H62)</f>
        <v>-30156613</v>
      </c>
      <c r="I64" s="117"/>
      <c r="J64" s="117">
        <f>SUM(J61:J62)</f>
        <v>-59328835</v>
      </c>
      <c r="K64" s="117"/>
      <c r="L64" s="231">
        <f>SUM(L61:L62)</f>
        <v>41001621</v>
      </c>
      <c r="M64" s="117"/>
      <c r="N64" s="117">
        <f>SUM(N61:N62)</f>
        <v>70963826</v>
      </c>
    </row>
    <row r="65" spans="1:14" ht="16.5" customHeight="1">
      <c r="A65" s="37"/>
      <c r="B65" s="127" t="s">
        <v>30</v>
      </c>
      <c r="C65" s="127"/>
      <c r="D65" s="127"/>
      <c r="E65" s="127"/>
      <c r="F65" s="7"/>
      <c r="G65" s="7"/>
      <c r="H65" s="228">
        <v>0</v>
      </c>
      <c r="I65" s="135"/>
      <c r="J65" s="181">
        <v>-25668288</v>
      </c>
      <c r="K65" s="170"/>
      <c r="L65" s="228">
        <v>0</v>
      </c>
      <c r="M65" s="160"/>
      <c r="N65" s="181">
        <v>0</v>
      </c>
    </row>
    <row r="66" spans="1:14" ht="16.5" customHeight="1">
      <c r="A66" s="37"/>
      <c r="B66" s="127"/>
      <c r="C66" s="127"/>
      <c r="D66" s="127"/>
      <c r="E66" s="127"/>
      <c r="F66" s="7"/>
      <c r="G66" s="7"/>
      <c r="H66" s="231"/>
      <c r="I66" s="135"/>
      <c r="J66" s="117"/>
      <c r="K66" s="135"/>
      <c r="L66" s="231"/>
      <c r="M66" s="135"/>
      <c r="N66" s="117"/>
    </row>
    <row r="67" spans="1:14" ht="16.5" customHeight="1" thickBot="1">
      <c r="A67" s="37"/>
      <c r="B67" s="127"/>
      <c r="C67" s="127"/>
      <c r="D67" s="127"/>
      <c r="E67" s="127"/>
      <c r="F67" s="7"/>
      <c r="G67" s="7"/>
      <c r="H67" s="234">
        <f>SUM(H64:H65)</f>
        <v>-30156613</v>
      </c>
      <c r="I67" s="117"/>
      <c r="J67" s="144">
        <f>SUM(J64:J65)</f>
        <v>-84997123</v>
      </c>
      <c r="K67" s="117"/>
      <c r="L67" s="234">
        <f>SUM(L64:L65)</f>
        <v>41001621</v>
      </c>
      <c r="M67" s="117"/>
      <c r="N67" s="144">
        <f>SUM(N64:N65)</f>
        <v>70963826</v>
      </c>
    </row>
    <row r="68" spans="1:14" ht="16.5" customHeight="1" thickTop="1">
      <c r="A68" s="37"/>
      <c r="B68" s="127"/>
      <c r="C68" s="127"/>
      <c r="D68" s="127"/>
      <c r="E68" s="127"/>
      <c r="F68" s="7"/>
      <c r="G68" s="7"/>
      <c r="H68" s="231"/>
      <c r="I68" s="117"/>
      <c r="J68" s="117"/>
      <c r="K68" s="117"/>
      <c r="L68" s="231"/>
      <c r="M68" s="117"/>
      <c r="N68" s="117"/>
    </row>
    <row r="69" spans="1:14" ht="16.5" customHeight="1">
      <c r="A69" s="37" t="s">
        <v>111</v>
      </c>
      <c r="B69" s="127"/>
      <c r="C69" s="127"/>
      <c r="D69" s="127"/>
      <c r="E69" s="127"/>
      <c r="F69" s="7"/>
      <c r="G69" s="7"/>
      <c r="H69" s="231"/>
      <c r="I69" s="117"/>
      <c r="J69" s="117"/>
      <c r="K69" s="117"/>
      <c r="L69" s="231"/>
      <c r="M69" s="117"/>
      <c r="N69" s="117"/>
    </row>
    <row r="70" spans="1:14" ht="16.5" customHeight="1">
      <c r="A70" s="37"/>
      <c r="B70" s="115" t="s">
        <v>73</v>
      </c>
      <c r="C70" s="127"/>
      <c r="D70" s="127"/>
      <c r="E70" s="127"/>
      <c r="F70" s="7"/>
      <c r="G70" s="7"/>
      <c r="H70" s="231"/>
      <c r="I70" s="117"/>
      <c r="J70" s="117"/>
      <c r="K70" s="117"/>
      <c r="L70" s="231"/>
      <c r="M70" s="117"/>
      <c r="N70" s="117"/>
    </row>
    <row r="71" spans="1:14" ht="16.5" customHeight="1">
      <c r="A71" s="37"/>
      <c r="B71" s="127" t="s">
        <v>39</v>
      </c>
      <c r="C71" s="127"/>
      <c r="D71" s="127"/>
      <c r="E71" s="127"/>
      <c r="F71" s="7"/>
      <c r="G71" s="7"/>
      <c r="H71" s="231"/>
      <c r="I71" s="117"/>
      <c r="J71" s="117"/>
      <c r="K71" s="117"/>
      <c r="L71" s="231"/>
      <c r="M71" s="117"/>
      <c r="N71" s="117"/>
    </row>
    <row r="72" spans="1:14" ht="16.5" customHeight="1">
      <c r="A72" s="147" t="s">
        <v>162</v>
      </c>
      <c r="B72" s="127"/>
      <c r="C72" s="143" t="s">
        <v>131</v>
      </c>
      <c r="D72" s="143"/>
      <c r="E72" s="127"/>
      <c r="F72" s="7"/>
      <c r="G72" s="7"/>
      <c r="H72" s="236">
        <v>-54458524</v>
      </c>
      <c r="I72" s="117"/>
      <c r="J72" s="77">
        <v>-114637112</v>
      </c>
      <c r="K72" s="77"/>
      <c r="L72" s="236">
        <v>41001621</v>
      </c>
      <c r="M72" s="77"/>
      <c r="N72" s="179">
        <v>70963826</v>
      </c>
    </row>
    <row r="73" spans="1:14" ht="16.5" customHeight="1">
      <c r="A73" s="147" t="s">
        <v>163</v>
      </c>
      <c r="B73" s="127"/>
      <c r="C73" s="143" t="s">
        <v>143</v>
      </c>
      <c r="D73" s="143"/>
      <c r="E73" s="127"/>
      <c r="F73" s="7"/>
      <c r="G73" s="7"/>
      <c r="H73" s="252">
        <v>24301911</v>
      </c>
      <c r="I73" s="117"/>
      <c r="J73" s="181">
        <v>93006894</v>
      </c>
      <c r="K73" s="77"/>
      <c r="L73" s="252">
        <v>0</v>
      </c>
      <c r="M73" s="77"/>
      <c r="N73" s="181">
        <v>0</v>
      </c>
    </row>
    <row r="74" spans="1:14" ht="16.5" customHeight="1">
      <c r="A74" s="147"/>
      <c r="B74" s="127"/>
      <c r="C74" s="143"/>
      <c r="D74" s="143"/>
      <c r="E74" s="127"/>
      <c r="F74" s="7"/>
      <c r="G74" s="7"/>
      <c r="H74" s="231"/>
      <c r="I74" s="117"/>
      <c r="J74" s="117"/>
      <c r="K74" s="117"/>
      <c r="L74" s="231"/>
      <c r="M74" s="117"/>
      <c r="N74" s="117"/>
    </row>
    <row r="75" spans="1:14" ht="16.5" customHeight="1">
      <c r="A75" s="147"/>
      <c r="B75" s="127" t="s">
        <v>168</v>
      </c>
      <c r="C75" s="143"/>
      <c r="D75" s="143"/>
      <c r="E75" s="127"/>
      <c r="F75" s="7"/>
      <c r="G75" s="7"/>
      <c r="H75" s="231">
        <f>SUM(H72:H73)</f>
        <v>-30156613</v>
      </c>
      <c r="I75" s="117"/>
      <c r="J75" s="117">
        <f>SUM(J72:J73)</f>
        <v>-21630218</v>
      </c>
      <c r="K75" s="117"/>
      <c r="L75" s="231">
        <f>SUM(L72:L73)</f>
        <v>41001621</v>
      </c>
      <c r="M75" s="117"/>
      <c r="N75" s="117">
        <f>SUM(N72:N73)</f>
        <v>70963826</v>
      </c>
    </row>
    <row r="76" spans="1:14" ht="16.5" customHeight="1">
      <c r="A76" s="147"/>
      <c r="B76" s="127" t="s">
        <v>30</v>
      </c>
      <c r="C76" s="143"/>
      <c r="D76" s="143"/>
      <c r="E76" s="127"/>
      <c r="F76" s="7"/>
      <c r="G76" s="7"/>
      <c r="H76" s="255">
        <v>0</v>
      </c>
      <c r="I76" s="142"/>
      <c r="J76" s="181">
        <v>-25276270</v>
      </c>
      <c r="K76" s="179"/>
      <c r="L76" s="255">
        <v>0</v>
      </c>
      <c r="M76" s="179"/>
      <c r="N76" s="181">
        <v>0</v>
      </c>
    </row>
    <row r="77" spans="1:14" ht="16.5" customHeight="1">
      <c r="A77" s="147"/>
      <c r="B77" s="127"/>
      <c r="C77" s="143"/>
      <c r="D77" s="143"/>
      <c r="E77" s="127"/>
      <c r="F77" s="7"/>
      <c r="G77" s="7"/>
      <c r="H77" s="231"/>
      <c r="I77" s="142"/>
      <c r="J77" s="142"/>
      <c r="K77" s="142"/>
      <c r="L77" s="231"/>
      <c r="M77" s="135"/>
      <c r="N77" s="117"/>
    </row>
    <row r="78" spans="1:14" ht="16.5" customHeight="1" thickBot="1">
      <c r="A78" s="147"/>
      <c r="B78" s="127"/>
      <c r="C78" s="143"/>
      <c r="D78" s="143"/>
      <c r="E78" s="127"/>
      <c r="F78" s="7"/>
      <c r="G78" s="7"/>
      <c r="H78" s="234">
        <f>SUM(H75:H76)</f>
        <v>-30156613</v>
      </c>
      <c r="I78" s="117"/>
      <c r="J78" s="144">
        <f>SUM(J75:J76)</f>
        <v>-46906488</v>
      </c>
      <c r="K78" s="117"/>
      <c r="L78" s="234">
        <f>SUM(L75:L76)</f>
        <v>41001621</v>
      </c>
      <c r="M78" s="117"/>
      <c r="N78" s="144">
        <f>SUM(N75:N76)</f>
        <v>70963826</v>
      </c>
    </row>
    <row r="79" spans="1:14" ht="16.5" customHeight="1" thickTop="1">
      <c r="A79" s="147"/>
      <c r="B79" s="127"/>
      <c r="C79" s="143"/>
      <c r="D79" s="143"/>
      <c r="E79" s="127"/>
      <c r="F79" s="7"/>
      <c r="G79" s="7"/>
      <c r="H79" s="231"/>
      <c r="I79" s="117"/>
      <c r="J79" s="117"/>
      <c r="K79" s="117"/>
      <c r="L79" s="231"/>
      <c r="M79" s="117"/>
      <c r="N79" s="117"/>
    </row>
    <row r="80" spans="1:14" ht="16.5" customHeight="1">
      <c r="A80" s="147"/>
      <c r="B80" s="127"/>
      <c r="C80" s="143"/>
      <c r="D80" s="143"/>
      <c r="E80" s="127"/>
      <c r="F80" s="7"/>
      <c r="G80" s="7"/>
      <c r="H80" s="231"/>
      <c r="I80" s="117"/>
      <c r="J80" s="117"/>
      <c r="K80" s="117"/>
      <c r="L80" s="231"/>
      <c r="M80" s="117"/>
      <c r="N80" s="117"/>
    </row>
    <row r="81" spans="1:14" ht="16.5" customHeight="1">
      <c r="A81" s="115" t="s">
        <v>112</v>
      </c>
      <c r="B81" s="115"/>
      <c r="C81" s="127"/>
      <c r="D81" s="127"/>
      <c r="E81" s="127"/>
      <c r="F81" s="7"/>
      <c r="G81" s="7"/>
      <c r="H81" s="231"/>
      <c r="I81" s="117"/>
      <c r="J81" s="117"/>
      <c r="K81" s="117"/>
      <c r="L81" s="231"/>
      <c r="M81" s="117"/>
      <c r="N81" s="117"/>
    </row>
    <row r="82" spans="1:14" ht="16.5" customHeight="1">
      <c r="A82" s="127"/>
      <c r="B82" s="127"/>
      <c r="C82" s="127"/>
      <c r="D82" s="127"/>
      <c r="E82" s="127"/>
      <c r="F82" s="7"/>
      <c r="G82" s="7"/>
      <c r="H82" s="231"/>
      <c r="I82" s="117"/>
      <c r="J82" s="117"/>
      <c r="K82" s="117"/>
      <c r="L82" s="231"/>
      <c r="M82" s="117"/>
      <c r="N82" s="117"/>
    </row>
    <row r="83" spans="1:14" ht="16.5" customHeight="1">
      <c r="A83" s="127" t="s">
        <v>202</v>
      </c>
      <c r="F83" s="74"/>
      <c r="G83" s="29"/>
      <c r="H83" s="240"/>
      <c r="I83" s="114"/>
      <c r="J83" s="114"/>
      <c r="K83" s="114"/>
      <c r="L83" s="240"/>
      <c r="M83" s="114"/>
      <c r="N83" s="114"/>
    </row>
    <row r="84" spans="1:14" ht="16.5" customHeight="1" thickBot="1">
      <c r="A84" s="127"/>
      <c r="B84" s="143" t="s">
        <v>131</v>
      </c>
      <c r="F84" s="74"/>
      <c r="G84" s="29"/>
      <c r="H84" s="361">
        <v>-6.9000000000000006E-2</v>
      </c>
      <c r="I84" s="346"/>
      <c r="J84" s="275">
        <v>-0.245</v>
      </c>
      <c r="K84" s="362"/>
      <c r="L84" s="361">
        <v>5.1999999999999998E-2</v>
      </c>
      <c r="M84" s="362"/>
      <c r="N84" s="275">
        <v>0.15160000000000001</v>
      </c>
    </row>
    <row r="85" spans="1:14" ht="16.5" customHeight="1" thickTop="1">
      <c r="A85" s="127"/>
      <c r="B85" s="143"/>
      <c r="F85" s="74"/>
      <c r="G85" s="29"/>
      <c r="H85" s="364"/>
      <c r="I85" s="346"/>
      <c r="J85" s="362"/>
      <c r="K85" s="362"/>
      <c r="L85" s="364"/>
      <c r="M85" s="362"/>
      <c r="N85" s="362"/>
    </row>
    <row r="86" spans="1:14" ht="16.5" customHeight="1" thickBot="1">
      <c r="A86" s="127"/>
      <c r="B86" s="143" t="s">
        <v>143</v>
      </c>
      <c r="F86" s="74"/>
      <c r="G86" s="29"/>
      <c r="H86" s="361">
        <v>3.09E-2</v>
      </c>
      <c r="I86" s="346"/>
      <c r="J86" s="275">
        <v>0.1182</v>
      </c>
      <c r="K86" s="362"/>
      <c r="L86" s="361">
        <v>0</v>
      </c>
      <c r="M86" s="362"/>
      <c r="N86" s="275">
        <v>0</v>
      </c>
    </row>
    <row r="87" spans="1:14" ht="16.5" customHeight="1" thickTop="1">
      <c r="A87" s="127"/>
      <c r="F87" s="74"/>
      <c r="G87" s="29"/>
      <c r="H87" s="231"/>
      <c r="I87" s="142"/>
      <c r="J87" s="51"/>
      <c r="K87" s="142"/>
      <c r="L87" s="231"/>
      <c r="M87" s="142"/>
      <c r="N87" s="51"/>
    </row>
    <row r="88" spans="1:14" ht="16.5" customHeight="1">
      <c r="A88" s="127" t="s">
        <v>201</v>
      </c>
      <c r="F88" s="74"/>
      <c r="G88" s="29"/>
      <c r="H88" s="231"/>
      <c r="I88" s="51"/>
      <c r="J88" s="51"/>
      <c r="K88" s="51"/>
      <c r="L88" s="231"/>
      <c r="M88" s="51"/>
      <c r="N88" s="51"/>
    </row>
    <row r="89" spans="1:14" ht="16.5" customHeight="1" thickBot="1">
      <c r="A89" s="127"/>
      <c r="B89" s="143" t="s">
        <v>131</v>
      </c>
      <c r="F89" s="74"/>
      <c r="G89" s="29"/>
      <c r="H89" s="361">
        <v>-6.9000000000000006E-2</v>
      </c>
      <c r="I89" s="346"/>
      <c r="J89" s="275">
        <v>-0.245</v>
      </c>
      <c r="K89" s="362"/>
      <c r="L89" s="361">
        <v>4.2999999999999997E-2</v>
      </c>
      <c r="M89" s="362"/>
      <c r="N89" s="275">
        <v>0.15160000000000001</v>
      </c>
    </row>
    <row r="90" spans="1:14" ht="16.5" customHeight="1" thickTop="1">
      <c r="A90" s="127"/>
      <c r="B90" s="143"/>
      <c r="F90" s="74"/>
      <c r="G90" s="29"/>
      <c r="H90" s="364"/>
      <c r="I90" s="346"/>
      <c r="J90" s="362"/>
      <c r="K90" s="362"/>
      <c r="L90" s="364"/>
      <c r="M90" s="362"/>
      <c r="N90" s="362"/>
    </row>
    <row r="91" spans="1:14" ht="16.5" customHeight="1" thickBot="1">
      <c r="A91" s="127"/>
      <c r="B91" s="143" t="s">
        <v>143</v>
      </c>
      <c r="F91" s="74"/>
      <c r="G91" s="29"/>
      <c r="H91" s="361">
        <v>2.5700000000000001E-2</v>
      </c>
      <c r="I91" s="346"/>
      <c r="J91" s="275">
        <v>0.1182</v>
      </c>
      <c r="K91" s="362"/>
      <c r="L91" s="361">
        <v>0</v>
      </c>
      <c r="M91" s="362"/>
      <c r="N91" s="275">
        <v>0</v>
      </c>
    </row>
    <row r="92" spans="1:14" ht="16.5" customHeight="1" thickTop="1"/>
    <row r="93" spans="1:14" ht="12" customHeight="1"/>
    <row r="94" spans="1:14" ht="22.15" customHeight="1">
      <c r="A94" s="111" t="str">
        <f>'2'!A47</f>
        <v>The notes to the consolidated and separate financial information form an integral part of these financial information.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</row>
  </sheetData>
  <mergeCells count="8">
    <mergeCell ref="L7:N7"/>
    <mergeCell ref="L6:N6"/>
    <mergeCell ref="H7:J7"/>
    <mergeCell ref="L53:N53"/>
    <mergeCell ref="H54:J54"/>
    <mergeCell ref="L54:N54"/>
    <mergeCell ref="H6:J6"/>
    <mergeCell ref="H53:J53"/>
  </mergeCells>
  <pageMargins left="0.8" right="0.5" top="0.5" bottom="0.6" header="0.49" footer="0.4"/>
  <pageSetup paperSize="9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5"/>
  <sheetViews>
    <sheetView topLeftCell="A24" zoomScale="115" zoomScaleNormal="115" zoomScaleSheetLayoutView="115" workbookViewId="0">
      <selection activeCell="A36" sqref="A36:XFD108"/>
    </sheetView>
  </sheetViews>
  <sheetFormatPr defaultColWidth="10.7109375" defaultRowHeight="16.5" customHeight="1"/>
  <cols>
    <col min="1" max="1" width="1.7109375" style="71" customWidth="1"/>
    <col min="2" max="2" width="24.28515625" style="71" customWidth="1"/>
    <col min="3" max="3" width="3" style="72" customWidth="1"/>
    <col min="4" max="4" width="0.42578125" style="71" customWidth="1"/>
    <col min="5" max="5" width="9.7109375" style="70" customWidth="1"/>
    <col min="6" max="6" width="0.42578125" style="70" customWidth="1"/>
    <col min="7" max="7" width="9.28515625" style="70" customWidth="1"/>
    <col min="8" max="8" width="0.42578125" style="70" customWidth="1"/>
    <col min="9" max="9" width="10.7109375" style="94" customWidth="1"/>
    <col min="10" max="10" width="0.42578125" style="70" customWidth="1"/>
    <col min="11" max="11" width="10.7109375" style="94" customWidth="1"/>
    <col min="12" max="12" width="0.42578125" style="70" customWidth="1"/>
    <col min="13" max="13" width="9.7109375" style="70" customWidth="1"/>
    <col min="14" max="14" width="0.42578125" style="70" customWidth="1"/>
    <col min="15" max="15" width="11.28515625" style="70" customWidth="1"/>
    <col min="16" max="16" width="0.42578125" style="70" customWidth="1"/>
    <col min="17" max="17" width="13.7109375" style="70" customWidth="1"/>
    <col min="18" max="18" width="0.42578125" style="70" customWidth="1"/>
    <col min="19" max="19" width="11" style="70" customWidth="1"/>
    <col min="20" max="20" width="0.42578125" style="70" customWidth="1"/>
    <col min="21" max="21" width="10.28515625" style="70" customWidth="1"/>
    <col min="22" max="22" width="0.42578125" style="70" customWidth="1"/>
    <col min="23" max="23" width="10.42578125" style="70" customWidth="1"/>
    <col min="24" max="16384" width="10.7109375" style="71"/>
  </cols>
  <sheetData>
    <row r="1" spans="1:23" ht="16.5" customHeight="1">
      <c r="A1" s="68" t="s">
        <v>35</v>
      </c>
      <c r="B1" s="1"/>
      <c r="D1" s="124"/>
      <c r="E1" s="186"/>
      <c r="F1" s="186"/>
      <c r="G1" s="186"/>
      <c r="H1" s="186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ht="16.5" customHeight="1">
      <c r="A2" s="1" t="s">
        <v>78</v>
      </c>
      <c r="B2" s="1"/>
      <c r="D2" s="124"/>
      <c r="E2" s="186"/>
      <c r="F2" s="186"/>
      <c r="G2" s="186"/>
      <c r="H2" s="186"/>
      <c r="I2" s="53"/>
      <c r="J2" s="187"/>
      <c r="K2" s="187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</row>
    <row r="3" spans="1:23" s="30" customFormat="1" ht="16.5" customHeight="1">
      <c r="A3" s="2" t="s">
        <v>214</v>
      </c>
      <c r="B3" s="2"/>
      <c r="C3" s="3"/>
      <c r="D3" s="133"/>
      <c r="E3" s="188"/>
      <c r="F3" s="188"/>
      <c r="G3" s="188"/>
      <c r="H3" s="188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3" s="286" customFormat="1" ht="15" customHeight="1">
      <c r="A4" s="281"/>
      <c r="B4" s="281"/>
      <c r="C4" s="282"/>
      <c r="D4" s="283"/>
      <c r="E4" s="284"/>
      <c r="F4" s="284"/>
      <c r="G4" s="284"/>
      <c r="H4" s="284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</row>
    <row r="5" spans="1:23" s="45" customFormat="1" ht="15" customHeight="1">
      <c r="A5" s="108"/>
      <c r="B5" s="108"/>
      <c r="C5" s="41"/>
      <c r="D5" s="108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</row>
    <row r="6" spans="1:23" s="40" customFormat="1" ht="15" customHeight="1">
      <c r="A6" s="38"/>
      <c r="B6" s="38"/>
      <c r="C6" s="39"/>
      <c r="D6" s="38"/>
      <c r="E6" s="376" t="s">
        <v>85</v>
      </c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</row>
    <row r="7" spans="1:23" s="40" customFormat="1" ht="15" customHeight="1">
      <c r="A7" s="38"/>
      <c r="B7" s="38"/>
      <c r="C7" s="39"/>
      <c r="D7" s="38"/>
      <c r="E7" s="376" t="s">
        <v>43</v>
      </c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81"/>
      <c r="U7" s="81"/>
      <c r="V7" s="81"/>
      <c r="W7" s="81"/>
    </row>
    <row r="8" spans="1:23" s="41" customFormat="1" ht="15" customHeight="1">
      <c r="D8" s="42"/>
      <c r="E8" s="82"/>
      <c r="F8" s="83"/>
      <c r="G8" s="84"/>
      <c r="H8" s="83"/>
      <c r="I8" s="82"/>
      <c r="J8" s="82"/>
      <c r="K8" s="82"/>
      <c r="L8" s="83"/>
      <c r="M8" s="377" t="s">
        <v>76</v>
      </c>
      <c r="N8" s="377"/>
      <c r="O8" s="377"/>
      <c r="P8" s="377"/>
      <c r="Q8" s="377"/>
      <c r="R8" s="83"/>
      <c r="S8" s="82"/>
      <c r="T8" s="83"/>
      <c r="U8" s="82"/>
      <c r="V8" s="83"/>
      <c r="W8" s="82"/>
    </row>
    <row r="9" spans="1:23" s="41" customFormat="1" ht="15" customHeight="1">
      <c r="D9" s="42"/>
      <c r="E9" s="82"/>
      <c r="F9" s="83"/>
      <c r="G9" s="82"/>
      <c r="H9" s="83"/>
      <c r="I9" s="376" t="s">
        <v>203</v>
      </c>
      <c r="J9" s="376"/>
      <c r="K9" s="376"/>
      <c r="L9" s="83"/>
      <c r="M9" s="83"/>
      <c r="N9" s="83"/>
      <c r="O9" s="83" t="s">
        <v>109</v>
      </c>
      <c r="P9" s="83"/>
      <c r="Q9" s="85" t="s">
        <v>87</v>
      </c>
      <c r="R9" s="83"/>
      <c r="S9" s="83" t="s">
        <v>64</v>
      </c>
      <c r="T9" s="82"/>
      <c r="U9" s="82"/>
      <c r="V9" s="83"/>
      <c r="W9" s="82"/>
    </row>
    <row r="10" spans="1:23" s="41" customFormat="1" ht="15" customHeight="1">
      <c r="C10" s="43"/>
      <c r="D10" s="42"/>
      <c r="E10" s="84" t="s">
        <v>40</v>
      </c>
      <c r="F10" s="83"/>
      <c r="G10" s="82"/>
      <c r="H10" s="83"/>
      <c r="I10" s="86"/>
      <c r="J10" s="83"/>
      <c r="K10" s="83"/>
      <c r="L10" s="83"/>
      <c r="M10" s="83" t="s">
        <v>107</v>
      </c>
      <c r="N10" s="83"/>
      <c r="O10" s="83" t="s">
        <v>108</v>
      </c>
      <c r="P10" s="83"/>
      <c r="Q10" s="85" t="s">
        <v>89</v>
      </c>
      <c r="R10" s="83"/>
      <c r="S10" s="83" t="s">
        <v>135</v>
      </c>
      <c r="T10" s="82"/>
      <c r="U10" s="83" t="s">
        <v>104</v>
      </c>
      <c r="V10" s="83"/>
      <c r="W10" s="82"/>
    </row>
    <row r="11" spans="1:23" s="41" customFormat="1" ht="15" customHeight="1">
      <c r="C11" s="44"/>
      <c r="D11" s="42"/>
      <c r="E11" s="87" t="s">
        <v>41</v>
      </c>
      <c r="F11" s="83"/>
      <c r="G11" s="83" t="s">
        <v>61</v>
      </c>
      <c r="H11" s="83"/>
      <c r="I11" s="85" t="s">
        <v>37</v>
      </c>
      <c r="J11" s="83"/>
      <c r="K11" s="83"/>
      <c r="L11" s="83"/>
      <c r="M11" s="42" t="s">
        <v>106</v>
      </c>
      <c r="N11" s="83"/>
      <c r="O11" s="42" t="s">
        <v>209</v>
      </c>
      <c r="P11" s="83"/>
      <c r="Q11" s="85" t="s">
        <v>88</v>
      </c>
      <c r="R11" s="83"/>
      <c r="S11" s="83" t="s">
        <v>134</v>
      </c>
      <c r="T11" s="83"/>
      <c r="U11" s="83" t="s">
        <v>103</v>
      </c>
      <c r="V11" s="83"/>
      <c r="W11" s="83" t="s">
        <v>0</v>
      </c>
    </row>
    <row r="12" spans="1:23" s="41" customFormat="1" ht="15" customHeight="1">
      <c r="A12" s="45"/>
      <c r="C12" s="44"/>
      <c r="D12" s="42"/>
      <c r="E12" s="88" t="s">
        <v>42</v>
      </c>
      <c r="F12" s="83"/>
      <c r="G12" s="87" t="s">
        <v>62</v>
      </c>
      <c r="H12" s="83"/>
      <c r="I12" s="88" t="s">
        <v>63</v>
      </c>
      <c r="J12" s="83"/>
      <c r="K12" s="83" t="s">
        <v>179</v>
      </c>
      <c r="L12" s="83"/>
      <c r="M12" s="83" t="s">
        <v>105</v>
      </c>
      <c r="N12" s="83"/>
      <c r="O12" s="85" t="s">
        <v>208</v>
      </c>
      <c r="P12" s="83"/>
      <c r="Q12" s="85" t="s">
        <v>90</v>
      </c>
      <c r="R12" s="83"/>
      <c r="S12" s="83" t="s">
        <v>44</v>
      </c>
      <c r="T12" s="83"/>
      <c r="U12" s="83" t="s">
        <v>45</v>
      </c>
      <c r="V12" s="83"/>
      <c r="W12" s="83" t="s">
        <v>46</v>
      </c>
    </row>
    <row r="13" spans="1:23" s="41" customFormat="1" ht="15" customHeight="1">
      <c r="C13" s="43"/>
      <c r="D13" s="42"/>
      <c r="E13" s="89" t="s">
        <v>33</v>
      </c>
      <c r="F13" s="83"/>
      <c r="G13" s="89" t="s">
        <v>33</v>
      </c>
      <c r="H13" s="83"/>
      <c r="I13" s="89" t="s">
        <v>33</v>
      </c>
      <c r="J13" s="83"/>
      <c r="K13" s="89" t="s">
        <v>33</v>
      </c>
      <c r="L13" s="83"/>
      <c r="M13" s="89" t="s">
        <v>33</v>
      </c>
      <c r="N13" s="83"/>
      <c r="O13" s="89" t="s">
        <v>33</v>
      </c>
      <c r="P13" s="83"/>
      <c r="Q13" s="89" t="s">
        <v>33</v>
      </c>
      <c r="R13" s="83"/>
      <c r="S13" s="89" t="s">
        <v>33</v>
      </c>
      <c r="T13" s="83"/>
      <c r="U13" s="89" t="s">
        <v>33</v>
      </c>
      <c r="V13" s="83"/>
      <c r="W13" s="89" t="s">
        <v>33</v>
      </c>
    </row>
    <row r="14" spans="1:23" s="45" customFormat="1" ht="15" customHeight="1">
      <c r="A14" s="46"/>
      <c r="B14" s="46"/>
      <c r="C14" s="47"/>
      <c r="D14" s="48"/>
      <c r="E14" s="91"/>
      <c r="F14" s="90"/>
      <c r="G14" s="91"/>
      <c r="H14" s="90"/>
      <c r="I14" s="91"/>
      <c r="J14" s="90"/>
      <c r="K14" s="91"/>
      <c r="L14" s="90"/>
      <c r="M14" s="90"/>
      <c r="N14" s="90"/>
      <c r="O14" s="90"/>
      <c r="P14" s="90"/>
      <c r="Q14" s="91"/>
      <c r="R14" s="90"/>
      <c r="S14" s="91"/>
      <c r="T14" s="90"/>
      <c r="U14" s="92"/>
      <c r="V14" s="90"/>
      <c r="W14" s="91"/>
    </row>
    <row r="15" spans="1:23" s="45" customFormat="1" ht="15" customHeight="1">
      <c r="A15" s="46" t="s">
        <v>177</v>
      </c>
      <c r="B15" s="46"/>
      <c r="C15" s="47"/>
      <c r="D15" s="48"/>
      <c r="E15" s="356">
        <v>467950000</v>
      </c>
      <c r="F15" s="90"/>
      <c r="G15" s="356">
        <v>448802180</v>
      </c>
      <c r="H15" s="90"/>
      <c r="I15" s="356">
        <v>46795718</v>
      </c>
      <c r="J15" s="90"/>
      <c r="K15" s="356">
        <v>-183311598</v>
      </c>
      <c r="L15" s="90"/>
      <c r="M15" s="356">
        <v>-1105925</v>
      </c>
      <c r="N15" s="90"/>
      <c r="O15" s="356">
        <v>-48382854</v>
      </c>
      <c r="P15" s="90"/>
      <c r="Q15" s="356">
        <v>96051641</v>
      </c>
      <c r="R15" s="90"/>
      <c r="S15" s="356">
        <f>SUM(E15:Q15)</f>
        <v>826799162</v>
      </c>
      <c r="T15" s="90"/>
      <c r="U15" s="356">
        <v>688142650</v>
      </c>
      <c r="V15" s="90"/>
      <c r="W15" s="356">
        <f>SUM(S15:U15)</f>
        <v>1514941812</v>
      </c>
    </row>
    <row r="16" spans="1:23" s="45" customFormat="1" ht="15" customHeight="1">
      <c r="A16" s="45" t="s">
        <v>191</v>
      </c>
      <c r="B16" s="46"/>
      <c r="C16" s="47"/>
      <c r="D16" s="48"/>
      <c r="E16" s="356">
        <v>1591</v>
      </c>
      <c r="F16" s="90"/>
      <c r="G16" s="356">
        <v>7955</v>
      </c>
      <c r="H16" s="90"/>
      <c r="I16" s="356">
        <v>0</v>
      </c>
      <c r="J16" s="90"/>
      <c r="K16" s="356">
        <v>0</v>
      </c>
      <c r="L16" s="90"/>
      <c r="M16" s="356">
        <v>0</v>
      </c>
      <c r="N16" s="90"/>
      <c r="O16" s="356">
        <v>0</v>
      </c>
      <c r="P16" s="90"/>
      <c r="Q16" s="356">
        <v>0</v>
      </c>
      <c r="R16" s="90"/>
      <c r="S16" s="90">
        <f>SUM(D16:Q16)</f>
        <v>9546</v>
      </c>
      <c r="T16" s="90"/>
      <c r="U16" s="356">
        <v>0</v>
      </c>
      <c r="V16" s="90"/>
      <c r="W16" s="90">
        <f>SUM(S16:U16)</f>
        <v>9546</v>
      </c>
    </row>
    <row r="17" spans="1:23" s="45" customFormat="1" ht="15" customHeight="1">
      <c r="A17" s="45" t="s">
        <v>141</v>
      </c>
      <c r="B17" s="46"/>
      <c r="C17" s="120"/>
      <c r="D17" s="48"/>
      <c r="E17" s="356">
        <v>0</v>
      </c>
      <c r="F17" s="90"/>
      <c r="G17" s="356">
        <v>0</v>
      </c>
      <c r="H17" s="90"/>
      <c r="I17" s="356">
        <v>0</v>
      </c>
      <c r="J17" s="90"/>
      <c r="K17" s="356">
        <v>0</v>
      </c>
      <c r="L17" s="90"/>
      <c r="M17" s="356">
        <v>0</v>
      </c>
      <c r="N17" s="90"/>
      <c r="O17" s="356">
        <v>0</v>
      </c>
      <c r="P17" s="90"/>
      <c r="Q17" s="356">
        <v>0</v>
      </c>
      <c r="R17" s="90"/>
      <c r="S17" s="356">
        <f>SUM(E17:Q17)</f>
        <v>0</v>
      </c>
      <c r="T17" s="90"/>
      <c r="U17" s="356">
        <v>-7900351</v>
      </c>
      <c r="V17" s="90"/>
      <c r="W17" s="90">
        <f>SUM(S17:U17)</f>
        <v>-7900351</v>
      </c>
    </row>
    <row r="18" spans="1:23" s="45" customFormat="1" ht="15" customHeight="1">
      <c r="A18" s="45" t="s">
        <v>111</v>
      </c>
      <c r="C18" s="120"/>
      <c r="D18" s="48"/>
      <c r="S18" s="356"/>
      <c r="W18" s="90"/>
    </row>
    <row r="19" spans="1:23" s="45" customFormat="1" ht="15" customHeight="1">
      <c r="B19" s="45" t="s">
        <v>55</v>
      </c>
      <c r="C19" s="47"/>
      <c r="D19" s="47"/>
      <c r="E19" s="356">
        <v>0</v>
      </c>
      <c r="F19" s="90"/>
      <c r="G19" s="356">
        <v>0</v>
      </c>
      <c r="H19" s="90"/>
      <c r="I19" s="356">
        <v>0</v>
      </c>
      <c r="J19" s="90"/>
      <c r="K19" s="356">
        <v>-59328835</v>
      </c>
      <c r="L19" s="90"/>
      <c r="M19" s="356">
        <v>130672</v>
      </c>
      <c r="N19" s="90"/>
      <c r="O19" s="356">
        <v>37567945</v>
      </c>
      <c r="P19" s="90"/>
      <c r="Q19" s="356">
        <v>0</v>
      </c>
      <c r="R19" s="90"/>
      <c r="S19" s="356">
        <f>SUM(E19:Q19)</f>
        <v>-21630218</v>
      </c>
      <c r="T19" s="90"/>
      <c r="U19" s="356">
        <v>-25276270</v>
      </c>
      <c r="V19" s="90"/>
      <c r="W19" s="90">
        <f>SUM(S19:U19)</f>
        <v>-46906488</v>
      </c>
    </row>
    <row r="20" spans="1:23" s="45" customFormat="1" ht="15" customHeight="1">
      <c r="A20" s="45" t="s">
        <v>150</v>
      </c>
      <c r="B20" s="46"/>
      <c r="C20" s="86"/>
      <c r="D20" s="86"/>
      <c r="E20" s="356">
        <v>0</v>
      </c>
      <c r="F20" s="90"/>
      <c r="G20" s="356">
        <v>0</v>
      </c>
      <c r="H20" s="90"/>
      <c r="I20" s="356">
        <v>0</v>
      </c>
      <c r="J20" s="90"/>
      <c r="K20" s="356">
        <v>33172726</v>
      </c>
      <c r="L20" s="90"/>
      <c r="M20" s="356">
        <v>975253</v>
      </c>
      <c r="N20" s="90"/>
      <c r="O20" s="356">
        <v>0</v>
      </c>
      <c r="P20" s="90"/>
      <c r="Q20" s="356">
        <v>-97114880</v>
      </c>
      <c r="R20" s="90"/>
      <c r="S20" s="356">
        <v>-62966901</v>
      </c>
      <c r="T20" s="90"/>
      <c r="U20" s="356">
        <v>-654966029</v>
      </c>
      <c r="V20" s="90"/>
      <c r="W20" s="90">
        <f>SUM(S20:U20)</f>
        <v>-717932930</v>
      </c>
    </row>
    <row r="21" spans="1:23" s="45" customFormat="1" ht="15" customHeight="1">
      <c r="A21" s="45" t="s">
        <v>217</v>
      </c>
      <c r="B21" s="46"/>
      <c r="C21" s="86"/>
      <c r="D21" s="50"/>
      <c r="E21" s="357">
        <v>0</v>
      </c>
      <c r="F21" s="90"/>
      <c r="G21" s="357">
        <v>0</v>
      </c>
      <c r="H21" s="90"/>
      <c r="I21" s="357">
        <v>0</v>
      </c>
      <c r="J21" s="90"/>
      <c r="K21" s="357">
        <v>0</v>
      </c>
      <c r="L21" s="90"/>
      <c r="M21" s="357">
        <v>0</v>
      </c>
      <c r="N21" s="90"/>
      <c r="O21" s="357">
        <v>6786286</v>
      </c>
      <c r="P21" s="90"/>
      <c r="Q21" s="357">
        <v>0</v>
      </c>
      <c r="R21" s="90"/>
      <c r="S21" s="357">
        <f>SUM(E21:Q21)</f>
        <v>6786286</v>
      </c>
      <c r="T21" s="90"/>
      <c r="U21" s="357">
        <v>0</v>
      </c>
      <c r="V21" s="90"/>
      <c r="W21" s="358">
        <f>SUM(S21:U21)</f>
        <v>6786286</v>
      </c>
    </row>
    <row r="22" spans="1:23" s="45" customFormat="1" ht="15" customHeight="1">
      <c r="C22" s="47"/>
      <c r="D22" s="49"/>
      <c r="E22" s="356"/>
      <c r="F22" s="356"/>
      <c r="G22" s="356"/>
      <c r="H22" s="356"/>
      <c r="I22" s="356"/>
      <c r="J22" s="90"/>
      <c r="K22" s="356"/>
      <c r="L22" s="90"/>
      <c r="M22" s="90"/>
      <c r="N22" s="90"/>
      <c r="O22" s="90"/>
      <c r="P22" s="90"/>
      <c r="Q22" s="90"/>
      <c r="R22" s="90"/>
      <c r="S22" s="90"/>
      <c r="T22" s="90"/>
      <c r="U22" s="356"/>
      <c r="V22" s="90"/>
      <c r="W22" s="90"/>
    </row>
    <row r="23" spans="1:23" s="45" customFormat="1" ht="15" customHeight="1" thickBot="1">
      <c r="A23" s="46" t="s">
        <v>215</v>
      </c>
      <c r="B23" s="46"/>
      <c r="C23" s="47"/>
      <c r="D23" s="48"/>
      <c r="E23" s="359">
        <f>SUM(E15:E22)</f>
        <v>467951591</v>
      </c>
      <c r="F23" s="90"/>
      <c r="G23" s="359">
        <f>SUM(G15:G22)</f>
        <v>448810135</v>
      </c>
      <c r="H23" s="90"/>
      <c r="I23" s="359">
        <f>SUM(I15:I22)</f>
        <v>46795718</v>
      </c>
      <c r="J23" s="90"/>
      <c r="K23" s="359">
        <f>SUM(K15:K22)</f>
        <v>-209467707</v>
      </c>
      <c r="L23" s="90"/>
      <c r="M23" s="359">
        <f>SUM(M15:M22)</f>
        <v>0</v>
      </c>
      <c r="N23" s="90"/>
      <c r="O23" s="359">
        <f>SUM(O15:O22)</f>
        <v>-4028623</v>
      </c>
      <c r="P23" s="90"/>
      <c r="Q23" s="359">
        <f>SUM(Q15:Q22)</f>
        <v>-1063239</v>
      </c>
      <c r="R23" s="90"/>
      <c r="S23" s="359">
        <f>SUM(S15:S22)</f>
        <v>748997875</v>
      </c>
      <c r="T23" s="90"/>
      <c r="U23" s="359">
        <f>SUM(U15:U22)</f>
        <v>0</v>
      </c>
      <c r="V23" s="90"/>
      <c r="W23" s="359">
        <f>SUM(W15:W22)</f>
        <v>748997875</v>
      </c>
    </row>
    <row r="24" spans="1:23" s="45" customFormat="1" ht="15" customHeight="1" thickTop="1">
      <c r="A24" s="46"/>
      <c r="B24" s="46"/>
      <c r="C24" s="47"/>
      <c r="D24" s="48"/>
      <c r="E24" s="91"/>
      <c r="F24" s="90"/>
      <c r="G24" s="91"/>
      <c r="H24" s="90"/>
      <c r="I24" s="91"/>
      <c r="J24" s="90"/>
      <c r="K24" s="91"/>
      <c r="L24" s="90"/>
      <c r="M24" s="90"/>
      <c r="N24" s="90"/>
      <c r="O24" s="90"/>
      <c r="P24" s="90"/>
      <c r="Q24" s="91"/>
      <c r="R24" s="90"/>
      <c r="S24" s="91"/>
      <c r="T24" s="90"/>
      <c r="U24" s="92"/>
      <c r="V24" s="90"/>
      <c r="W24" s="91"/>
    </row>
    <row r="25" spans="1:23" s="45" customFormat="1" ht="15" customHeight="1">
      <c r="C25" s="47"/>
      <c r="D25" s="48"/>
      <c r="E25" s="92"/>
      <c r="F25" s="91"/>
      <c r="G25" s="92"/>
      <c r="H25" s="91"/>
      <c r="I25" s="92"/>
      <c r="J25" s="91"/>
      <c r="K25" s="92"/>
      <c r="L25" s="91"/>
      <c r="M25" s="92"/>
      <c r="N25" s="91"/>
      <c r="O25" s="92"/>
      <c r="P25" s="91"/>
      <c r="Q25" s="92"/>
      <c r="R25" s="91"/>
      <c r="S25" s="92"/>
      <c r="T25" s="91"/>
      <c r="U25" s="92"/>
      <c r="V25" s="91"/>
      <c r="W25" s="91"/>
    </row>
    <row r="26" spans="1:23" s="45" customFormat="1" ht="15" customHeight="1">
      <c r="A26" s="46" t="s">
        <v>172</v>
      </c>
      <c r="B26" s="46"/>
      <c r="C26" s="47"/>
      <c r="D26" s="48"/>
      <c r="E26" s="260">
        <v>785261701</v>
      </c>
      <c r="F26" s="48"/>
      <c r="G26" s="260">
        <v>353617102</v>
      </c>
      <c r="H26" s="48"/>
      <c r="I26" s="260">
        <v>46795718</v>
      </c>
      <c r="J26" s="48"/>
      <c r="K26" s="260">
        <v>-351227734</v>
      </c>
      <c r="L26" s="48"/>
      <c r="M26" s="265" t="s">
        <v>190</v>
      </c>
      <c r="N26" s="48"/>
      <c r="O26" s="260">
        <v>-14237135</v>
      </c>
      <c r="P26" s="48"/>
      <c r="Q26" s="260">
        <v>-1063239</v>
      </c>
      <c r="R26" s="48"/>
      <c r="S26" s="260">
        <f>SUM(D26:Q26)</f>
        <v>819146413</v>
      </c>
      <c r="T26" s="48"/>
      <c r="U26" s="265" t="s">
        <v>190</v>
      </c>
      <c r="V26" s="48"/>
      <c r="W26" s="260">
        <f>SUM(S26:U26)</f>
        <v>819146413</v>
      </c>
    </row>
    <row r="27" spans="1:23" s="45" customFormat="1" ht="15" customHeight="1">
      <c r="A27" s="45" t="s">
        <v>174</v>
      </c>
      <c r="C27" s="86"/>
      <c r="D27" s="50"/>
      <c r="E27" s="261"/>
      <c r="F27" s="50"/>
      <c r="G27" s="261"/>
      <c r="H27" s="50"/>
      <c r="I27" s="261"/>
      <c r="J27" s="50"/>
      <c r="K27" s="261"/>
      <c r="L27" s="50"/>
      <c r="M27" s="261"/>
      <c r="N27" s="50"/>
      <c r="O27" s="261"/>
      <c r="P27" s="50"/>
      <c r="Q27" s="261"/>
      <c r="R27" s="50"/>
      <c r="S27" s="261"/>
      <c r="T27" s="50"/>
      <c r="U27" s="261"/>
      <c r="V27" s="50"/>
      <c r="W27" s="261"/>
    </row>
    <row r="28" spans="1:23" s="220" customFormat="1" ht="15" customHeight="1">
      <c r="B28" s="108" t="s">
        <v>55</v>
      </c>
      <c r="C28" s="92"/>
      <c r="D28" s="49"/>
      <c r="E28" s="262">
        <v>0</v>
      </c>
      <c r="F28" s="49"/>
      <c r="G28" s="262">
        <v>0</v>
      </c>
      <c r="H28" s="49"/>
      <c r="I28" s="262">
        <v>0</v>
      </c>
      <c r="J28" s="49"/>
      <c r="K28" s="262">
        <v>-30156613</v>
      </c>
      <c r="L28" s="49"/>
      <c r="M28" s="262">
        <v>0</v>
      </c>
      <c r="N28" s="49"/>
      <c r="O28" s="262">
        <v>0</v>
      </c>
      <c r="P28" s="49"/>
      <c r="Q28" s="262">
        <v>0</v>
      </c>
      <c r="R28" s="49"/>
      <c r="S28" s="340">
        <f>SUM(D28:Q28)</f>
        <v>-30156613</v>
      </c>
      <c r="T28" s="49"/>
      <c r="U28" s="262">
        <v>0</v>
      </c>
      <c r="V28" s="49"/>
      <c r="W28" s="262">
        <f>SUM(S28:U28)</f>
        <v>-30156613</v>
      </c>
    </row>
    <row r="29" spans="1:23" s="45" customFormat="1" ht="15" customHeight="1">
      <c r="A29" s="45" t="s">
        <v>217</v>
      </c>
      <c r="B29" s="46"/>
      <c r="C29" s="120"/>
      <c r="D29" s="48"/>
      <c r="E29" s="263">
        <v>0</v>
      </c>
      <c r="F29" s="91"/>
      <c r="G29" s="263">
        <v>0</v>
      </c>
      <c r="H29" s="91"/>
      <c r="I29" s="263">
        <v>0</v>
      </c>
      <c r="J29" s="91"/>
      <c r="K29" s="263">
        <v>0</v>
      </c>
      <c r="L29" s="91"/>
      <c r="M29" s="263">
        <v>0</v>
      </c>
      <c r="N29" s="91"/>
      <c r="O29" s="263">
        <v>3629725</v>
      </c>
      <c r="P29" s="91"/>
      <c r="Q29" s="263">
        <v>0</v>
      </c>
      <c r="R29" s="91"/>
      <c r="S29" s="365">
        <f>SUM(D29:Q29)</f>
        <v>3629725</v>
      </c>
      <c r="T29" s="91"/>
      <c r="U29" s="263">
        <v>0</v>
      </c>
      <c r="V29" s="91"/>
      <c r="W29" s="267">
        <f>SUM(S29:U29)</f>
        <v>3629725</v>
      </c>
    </row>
    <row r="30" spans="1:23" s="45" customFormat="1" ht="15" customHeight="1">
      <c r="C30" s="47"/>
      <c r="D30" s="49"/>
      <c r="E30" s="262"/>
      <c r="F30" s="92"/>
      <c r="G30" s="262"/>
      <c r="H30" s="92"/>
      <c r="I30" s="262"/>
      <c r="J30" s="91"/>
      <c r="K30" s="262"/>
      <c r="L30" s="91"/>
      <c r="M30" s="266"/>
      <c r="N30" s="91"/>
      <c r="O30" s="266"/>
      <c r="P30" s="91"/>
      <c r="Q30" s="266"/>
      <c r="R30" s="91"/>
      <c r="S30" s="266"/>
      <c r="T30" s="91"/>
      <c r="U30" s="262"/>
      <c r="V30" s="91"/>
      <c r="W30" s="266"/>
    </row>
    <row r="31" spans="1:23" s="45" customFormat="1" ht="15" customHeight="1" thickBot="1">
      <c r="A31" s="46" t="s">
        <v>216</v>
      </c>
      <c r="B31" s="46"/>
      <c r="C31" s="47"/>
      <c r="D31" s="48"/>
      <c r="E31" s="264">
        <f>SUM(E26:E30)</f>
        <v>785261701</v>
      </c>
      <c r="F31" s="90"/>
      <c r="G31" s="264">
        <f>SUM(G26:G30)</f>
        <v>353617102</v>
      </c>
      <c r="H31" s="90"/>
      <c r="I31" s="264">
        <f>SUM(I26:I30)</f>
        <v>46795718</v>
      </c>
      <c r="J31" s="90"/>
      <c r="K31" s="264">
        <f>SUM(K26:K30)</f>
        <v>-381384347</v>
      </c>
      <c r="L31" s="90"/>
      <c r="M31" s="264">
        <f>SUM(M26:M30)</f>
        <v>0</v>
      </c>
      <c r="N31" s="90"/>
      <c r="O31" s="264">
        <f>SUM(O26:O30)</f>
        <v>-10607410</v>
      </c>
      <c r="P31" s="90"/>
      <c r="Q31" s="264">
        <f>SUM(Q26:Q30)</f>
        <v>-1063239</v>
      </c>
      <c r="R31" s="90"/>
      <c r="S31" s="264">
        <f>SUM(S26:S30)</f>
        <v>792619525</v>
      </c>
      <c r="T31" s="90"/>
      <c r="U31" s="264">
        <f>SUM(U26:U30)</f>
        <v>0</v>
      </c>
      <c r="V31" s="90"/>
      <c r="W31" s="264">
        <f>SUM(W26:W30)</f>
        <v>792619525</v>
      </c>
    </row>
    <row r="32" spans="1:23" s="45" customFormat="1" ht="15" customHeight="1" thickTop="1">
      <c r="A32" s="46"/>
      <c r="B32" s="46"/>
      <c r="C32" s="47"/>
      <c r="D32" s="48"/>
      <c r="E32" s="91"/>
      <c r="F32" s="90"/>
      <c r="G32" s="91"/>
      <c r="H32" s="90"/>
      <c r="I32" s="91"/>
      <c r="J32" s="90"/>
      <c r="K32" s="91"/>
      <c r="L32" s="90"/>
      <c r="M32" s="91"/>
      <c r="N32" s="90"/>
      <c r="O32" s="91"/>
      <c r="P32" s="90"/>
      <c r="Q32" s="91"/>
      <c r="R32" s="90"/>
      <c r="S32" s="91"/>
      <c r="T32" s="90"/>
      <c r="U32" s="91"/>
      <c r="V32" s="90"/>
      <c r="W32" s="91"/>
    </row>
    <row r="33" spans="1:23" s="45" customFormat="1" ht="15" customHeight="1">
      <c r="A33" s="46"/>
      <c r="B33" s="46"/>
      <c r="C33" s="47"/>
      <c r="D33" s="48"/>
      <c r="E33" s="91"/>
      <c r="F33" s="90"/>
      <c r="G33" s="91"/>
      <c r="H33" s="90"/>
      <c r="I33" s="91"/>
      <c r="J33" s="90"/>
      <c r="K33" s="91"/>
      <c r="L33" s="90"/>
      <c r="M33" s="91"/>
      <c r="N33" s="90"/>
      <c r="O33" s="91"/>
      <c r="P33" s="90"/>
      <c r="Q33" s="91"/>
      <c r="R33" s="90"/>
      <c r="S33" s="91"/>
      <c r="T33" s="90"/>
      <c r="U33" s="91"/>
      <c r="V33" s="90"/>
      <c r="W33" s="91"/>
    </row>
    <row r="34" spans="1:23" s="45" customFormat="1" ht="4.5" customHeight="1">
      <c r="C34" s="41"/>
      <c r="E34" s="90"/>
      <c r="F34" s="90"/>
      <c r="G34" s="90"/>
      <c r="H34" s="90"/>
      <c r="I34" s="82"/>
      <c r="J34" s="90"/>
      <c r="K34" s="82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</row>
    <row r="35" spans="1:23" ht="22.15" customHeight="1">
      <c r="A35" s="375" t="s">
        <v>133</v>
      </c>
      <c r="B35" s="375"/>
      <c r="C35" s="375"/>
      <c r="D35" s="375"/>
      <c r="E35" s="375"/>
      <c r="F35" s="375"/>
      <c r="G35" s="375"/>
      <c r="H35" s="375"/>
      <c r="I35" s="375"/>
      <c r="J35" s="375"/>
      <c r="K35" s="375"/>
      <c r="L35" s="375"/>
      <c r="M35" s="375"/>
      <c r="N35" s="375"/>
      <c r="O35" s="375"/>
      <c r="P35" s="375"/>
      <c r="Q35" s="375"/>
      <c r="R35" s="375"/>
      <c r="S35" s="375"/>
      <c r="T35" s="189"/>
      <c r="U35" s="189"/>
      <c r="V35" s="189"/>
      <c r="W35" s="189"/>
    </row>
  </sheetData>
  <mergeCells count="5">
    <mergeCell ref="A35:S35"/>
    <mergeCell ref="I9:K9"/>
    <mergeCell ref="E7:S7"/>
    <mergeCell ref="E6:W6"/>
    <mergeCell ref="M8:Q8"/>
  </mergeCells>
  <pageMargins left="0.4" right="0.4" top="0.5" bottom="0.6" header="0.49" footer="0.4"/>
  <pageSetup paperSize="9" firstPageNumber="9" fitToWidth="0" orientation="landscape" useFirstPageNumber="1" horizontalDpi="1200" verticalDpi="1200" r:id="rId1"/>
  <headerFooter>
    <oddFooter>&amp;R&amp;"Arial,Regular"&amp;9&amp;P</oddFooter>
  </headerFooter>
  <ignoredErrors>
    <ignoredError sqref="S1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2"/>
  <sheetViews>
    <sheetView topLeftCell="A23" zoomScale="123" zoomScaleNormal="123" zoomScaleSheetLayoutView="100" workbookViewId="0">
      <selection activeCell="A33" sqref="A33:XFD88"/>
    </sheetView>
  </sheetViews>
  <sheetFormatPr defaultColWidth="10.7109375" defaultRowHeight="16.5" customHeight="1"/>
  <cols>
    <col min="1" max="1" width="1.7109375" style="71" customWidth="1"/>
    <col min="2" max="2" width="22.5703125" style="71" customWidth="1"/>
    <col min="3" max="3" width="15.7109375" style="71" customWidth="1"/>
    <col min="4" max="4" width="5.5703125" style="8" customWidth="1"/>
    <col min="5" max="5" width="0.7109375" style="71" customWidth="1"/>
    <col min="6" max="6" width="13.7109375" style="5" customWidth="1"/>
    <col min="7" max="7" width="0.7109375" style="71" customWidth="1"/>
    <col min="8" max="8" width="13.7109375" style="5" customWidth="1"/>
    <col min="9" max="9" width="0.7109375" style="71" customWidth="1"/>
    <col min="10" max="10" width="13.7109375" style="8" customWidth="1"/>
    <col min="11" max="11" width="0.7109375" style="71" customWidth="1"/>
    <col min="12" max="12" width="15.7109375" style="8" customWidth="1"/>
    <col min="13" max="13" width="0.7109375" style="71" customWidth="1"/>
    <col min="14" max="14" width="13.7109375" style="5" customWidth="1"/>
    <col min="15" max="16384" width="10.7109375" style="71"/>
  </cols>
  <sheetData>
    <row r="1" spans="1:14" ht="16.5" customHeight="1">
      <c r="A1" s="68" t="s">
        <v>35</v>
      </c>
      <c r="B1" s="1"/>
      <c r="C1" s="124"/>
      <c r="E1" s="124"/>
      <c r="F1" s="9"/>
      <c r="G1" s="124"/>
      <c r="H1" s="9"/>
      <c r="I1" s="124"/>
      <c r="J1" s="10"/>
      <c r="K1" s="11"/>
      <c r="L1" s="10"/>
      <c r="M1" s="54"/>
      <c r="N1" s="10"/>
    </row>
    <row r="2" spans="1:14" ht="16.5" customHeight="1">
      <c r="A2" s="1" t="s">
        <v>120</v>
      </c>
      <c r="B2" s="1"/>
      <c r="C2" s="124"/>
      <c r="E2" s="124"/>
      <c r="F2" s="9"/>
      <c r="G2" s="124"/>
      <c r="H2" s="9"/>
      <c r="I2" s="124"/>
      <c r="J2" s="10"/>
      <c r="K2" s="1"/>
      <c r="L2" s="12"/>
      <c r="M2" s="124"/>
      <c r="N2" s="9"/>
    </row>
    <row r="3" spans="1:14" s="30" customFormat="1" ht="16.5" customHeight="1">
      <c r="A3" s="2" t="s">
        <v>214</v>
      </c>
      <c r="B3" s="2"/>
      <c r="C3" s="133"/>
      <c r="D3" s="13"/>
      <c r="E3" s="133"/>
      <c r="F3" s="14"/>
      <c r="G3" s="133"/>
      <c r="H3" s="14"/>
      <c r="I3" s="133"/>
      <c r="J3" s="15"/>
      <c r="K3" s="16"/>
      <c r="L3" s="15"/>
      <c r="M3" s="56"/>
      <c r="N3" s="15"/>
    </row>
    <row r="4" spans="1:14" ht="16.5" customHeight="1">
      <c r="A4" s="124"/>
      <c r="B4" s="124"/>
      <c r="C4" s="124"/>
      <c r="E4" s="124"/>
      <c r="F4" s="9"/>
      <c r="G4" s="124"/>
      <c r="H4" s="9"/>
      <c r="I4" s="124"/>
      <c r="J4" s="9"/>
      <c r="K4" s="124"/>
      <c r="L4" s="9"/>
      <c r="M4" s="124"/>
      <c r="N4" s="9"/>
    </row>
    <row r="5" spans="1:14" ht="16.5" customHeight="1">
      <c r="A5" s="124"/>
      <c r="B5" s="124"/>
      <c r="C5" s="124"/>
      <c r="E5" s="124"/>
      <c r="F5" s="9"/>
      <c r="G5" s="124"/>
      <c r="H5" s="9"/>
      <c r="I5" s="124"/>
      <c r="J5" s="9"/>
      <c r="K5" s="124"/>
      <c r="L5" s="9"/>
      <c r="M5" s="124"/>
      <c r="N5" s="9"/>
    </row>
    <row r="6" spans="1:14" s="19" customFormat="1" ht="16.5" customHeight="1">
      <c r="A6" s="17"/>
      <c r="B6" s="17"/>
      <c r="C6" s="17"/>
      <c r="D6" s="18"/>
      <c r="E6" s="17"/>
      <c r="F6" s="378" t="s">
        <v>86</v>
      </c>
      <c r="G6" s="378"/>
      <c r="H6" s="378"/>
      <c r="I6" s="378"/>
      <c r="J6" s="378"/>
      <c r="K6" s="378"/>
      <c r="L6" s="378"/>
      <c r="M6" s="378"/>
      <c r="N6" s="378"/>
    </row>
    <row r="7" spans="1:14" s="72" customFormat="1" ht="16.5" customHeight="1">
      <c r="D7" s="25"/>
      <c r="E7" s="21"/>
      <c r="G7" s="21"/>
      <c r="I7" s="22"/>
      <c r="J7" s="378" t="s">
        <v>130</v>
      </c>
      <c r="K7" s="378"/>
      <c r="L7" s="378"/>
      <c r="M7" s="23"/>
    </row>
    <row r="8" spans="1:14" s="72" customFormat="1" ht="16.5" customHeight="1">
      <c r="D8" s="20"/>
      <c r="E8" s="21"/>
      <c r="F8" s="26" t="s">
        <v>40</v>
      </c>
      <c r="G8" s="21"/>
      <c r="I8" s="21"/>
      <c r="K8" s="24"/>
      <c r="L8" s="132"/>
      <c r="M8" s="24"/>
    </row>
    <row r="9" spans="1:14" s="72" customFormat="1" ht="16.5" customHeight="1">
      <c r="D9" s="20"/>
      <c r="E9" s="21"/>
      <c r="F9" s="26" t="s">
        <v>41</v>
      </c>
      <c r="G9" s="21"/>
      <c r="H9" s="21" t="s">
        <v>61</v>
      </c>
      <c r="I9" s="21"/>
      <c r="J9" s="28" t="s">
        <v>37</v>
      </c>
      <c r="K9" s="24"/>
      <c r="L9" s="132"/>
      <c r="M9" s="24"/>
      <c r="N9" s="24" t="s">
        <v>0</v>
      </c>
    </row>
    <row r="10" spans="1:14" s="72" customFormat="1" ht="16.5" customHeight="1">
      <c r="D10" s="20"/>
      <c r="E10" s="21"/>
      <c r="F10" s="26" t="s">
        <v>42</v>
      </c>
      <c r="G10" s="21"/>
      <c r="H10" s="27" t="s">
        <v>62</v>
      </c>
      <c r="I10" s="21"/>
      <c r="J10" s="28" t="s">
        <v>63</v>
      </c>
      <c r="K10" s="24"/>
      <c r="L10" s="132" t="s">
        <v>179</v>
      </c>
      <c r="M10" s="24"/>
      <c r="N10" s="24" t="s">
        <v>46</v>
      </c>
    </row>
    <row r="11" spans="1:14" s="72" customFormat="1" ht="16.5" customHeight="1">
      <c r="D11" s="173"/>
      <c r="E11" s="21"/>
      <c r="F11" s="31" t="s">
        <v>33</v>
      </c>
      <c r="G11" s="21"/>
      <c r="H11" s="31" t="s">
        <v>33</v>
      </c>
      <c r="I11" s="21"/>
      <c r="J11" s="31" t="s">
        <v>33</v>
      </c>
      <c r="K11" s="24"/>
      <c r="L11" s="31" t="s">
        <v>33</v>
      </c>
      <c r="M11" s="24"/>
      <c r="N11" s="31" t="s">
        <v>33</v>
      </c>
    </row>
    <row r="12" spans="1:14" s="72" customFormat="1" ht="16.5" customHeight="1">
      <c r="D12" s="23"/>
      <c r="E12" s="24"/>
      <c r="F12" s="132"/>
      <c r="G12" s="24"/>
      <c r="H12" s="24"/>
      <c r="I12" s="24"/>
      <c r="J12" s="132"/>
      <c r="K12" s="24"/>
      <c r="L12" s="132"/>
      <c r="M12" s="24"/>
      <c r="N12" s="132"/>
    </row>
    <row r="13" spans="1:14" ht="16.5" customHeight="1">
      <c r="A13" s="32" t="s">
        <v>177</v>
      </c>
      <c r="B13" s="32"/>
      <c r="D13" s="36"/>
      <c r="E13" s="80"/>
      <c r="F13" s="290">
        <v>467950000</v>
      </c>
      <c r="G13" s="290"/>
      <c r="H13" s="290">
        <v>448802180</v>
      </c>
      <c r="I13" s="290"/>
      <c r="J13" s="290">
        <v>46795718</v>
      </c>
      <c r="K13" s="291"/>
      <c r="L13" s="290">
        <v>-267408698</v>
      </c>
      <c r="M13" s="291"/>
      <c r="N13" s="290">
        <f>SUM(F13:L13)</f>
        <v>696139200</v>
      </c>
    </row>
    <row r="14" spans="1:14" ht="16.5" customHeight="1">
      <c r="A14" s="216" t="s">
        <v>192</v>
      </c>
      <c r="D14" s="36"/>
      <c r="E14" s="80"/>
      <c r="F14" s="168">
        <v>1591</v>
      </c>
      <c r="G14" s="290"/>
      <c r="H14" s="168">
        <v>7955</v>
      </c>
      <c r="I14" s="290"/>
      <c r="J14" s="168">
        <v>0</v>
      </c>
      <c r="K14" s="291"/>
      <c r="L14" s="168">
        <v>0</v>
      </c>
      <c r="M14" s="291"/>
      <c r="N14" s="291">
        <f>SUM(F14:L14)</f>
        <v>9546</v>
      </c>
    </row>
    <row r="15" spans="1:14" ht="16.5" customHeight="1">
      <c r="A15" s="216" t="s">
        <v>197</v>
      </c>
      <c r="D15" s="6"/>
      <c r="E15" s="33"/>
      <c r="F15" s="167">
        <v>0</v>
      </c>
      <c r="G15" s="290"/>
      <c r="H15" s="167">
        <v>0</v>
      </c>
      <c r="I15" s="290"/>
      <c r="J15" s="167">
        <v>0</v>
      </c>
      <c r="K15" s="291"/>
      <c r="L15" s="292">
        <v>83247755</v>
      </c>
      <c r="M15" s="291"/>
      <c r="N15" s="293">
        <f>SUM(F15:L15)</f>
        <v>83247755</v>
      </c>
    </row>
    <row r="16" spans="1:14" ht="16.5" customHeight="1">
      <c r="D16" s="36"/>
      <c r="E16" s="33"/>
      <c r="F16" s="290"/>
      <c r="G16" s="290"/>
      <c r="H16" s="290"/>
      <c r="I16" s="290"/>
      <c r="J16" s="290"/>
      <c r="K16" s="291"/>
      <c r="L16" s="290"/>
      <c r="M16" s="291"/>
      <c r="N16" s="291"/>
    </row>
    <row r="17" spans="1:14" ht="16.5" customHeight="1" thickBot="1">
      <c r="A17" s="295" t="s">
        <v>215</v>
      </c>
      <c r="B17" s="32"/>
      <c r="D17" s="36"/>
      <c r="E17" s="5"/>
      <c r="F17" s="294">
        <f>SUM(F13:F16)</f>
        <v>467951591</v>
      </c>
      <c r="G17" s="291"/>
      <c r="H17" s="294">
        <f>SUM(H13:H16)</f>
        <v>448810135</v>
      </c>
      <c r="I17" s="291"/>
      <c r="J17" s="294">
        <f>SUM(J13:J16)</f>
        <v>46795718</v>
      </c>
      <c r="K17" s="291"/>
      <c r="L17" s="294">
        <f>SUM(L13:L16)</f>
        <v>-184160943</v>
      </c>
      <c r="M17" s="291"/>
      <c r="N17" s="294">
        <f>SUM(N13:N16)</f>
        <v>779396501</v>
      </c>
    </row>
    <row r="18" spans="1:14" s="30" customFormat="1" ht="16.5" customHeight="1" thickTop="1">
      <c r="A18" s="37"/>
      <c r="B18" s="37"/>
      <c r="D18" s="36"/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1:14" s="30" customFormat="1" ht="16.5" customHeight="1">
      <c r="A19" s="37"/>
      <c r="B19" s="37"/>
      <c r="D19" s="36"/>
      <c r="E19" s="80"/>
      <c r="F19" s="34"/>
      <c r="G19" s="34"/>
      <c r="H19" s="34"/>
      <c r="I19" s="34"/>
      <c r="J19" s="34"/>
      <c r="K19" s="5"/>
      <c r="L19" s="34"/>
      <c r="M19" s="5"/>
      <c r="N19" s="5"/>
    </row>
    <row r="20" spans="1:14" ht="16.5" customHeight="1">
      <c r="A20" s="32" t="s">
        <v>172</v>
      </c>
      <c r="B20" s="32"/>
      <c r="D20" s="36"/>
      <c r="E20" s="80"/>
      <c r="F20" s="268">
        <v>785261701</v>
      </c>
      <c r="G20" s="34"/>
      <c r="H20" s="268">
        <v>353617102</v>
      </c>
      <c r="I20" s="34"/>
      <c r="J20" s="259">
        <v>46795718</v>
      </c>
      <c r="K20" s="5"/>
      <c r="L20" s="259">
        <v>-441968718</v>
      </c>
      <c r="M20" s="5"/>
      <c r="N20" s="270">
        <f>SUM(F20:L20)</f>
        <v>743705803</v>
      </c>
    </row>
    <row r="21" spans="1:14" ht="16.5" customHeight="1">
      <c r="A21" s="71" t="s">
        <v>197</v>
      </c>
      <c r="D21" s="6"/>
      <c r="E21" s="33"/>
      <c r="F21" s="255">
        <v>0</v>
      </c>
      <c r="G21" s="34"/>
      <c r="H21" s="255">
        <v>0</v>
      </c>
      <c r="I21" s="34"/>
      <c r="J21" s="255">
        <v>0</v>
      </c>
      <c r="K21" s="5"/>
      <c r="L21" s="269">
        <v>41001621</v>
      </c>
      <c r="M21" s="35"/>
      <c r="N21" s="366">
        <f>SUM(F21:L21)</f>
        <v>41001621</v>
      </c>
    </row>
    <row r="22" spans="1:14" ht="16.5" customHeight="1">
      <c r="D22" s="36"/>
      <c r="E22" s="33"/>
      <c r="F22" s="205"/>
      <c r="G22" s="176"/>
      <c r="H22" s="205"/>
      <c r="I22" s="176"/>
      <c r="J22" s="205"/>
      <c r="K22" s="183"/>
      <c r="L22" s="205"/>
      <c r="M22" s="183"/>
      <c r="N22" s="208"/>
    </row>
    <row r="23" spans="1:14" ht="16.5" customHeight="1" thickBot="1">
      <c r="A23" s="295" t="s">
        <v>216</v>
      </c>
      <c r="B23" s="32"/>
      <c r="D23" s="36"/>
      <c r="E23" s="5"/>
      <c r="F23" s="206">
        <f>SUM(F20:F22)</f>
        <v>785261701</v>
      </c>
      <c r="G23" s="184"/>
      <c r="H23" s="206">
        <f>SUM(H20:H22)</f>
        <v>353617102</v>
      </c>
      <c r="I23" s="184"/>
      <c r="J23" s="206">
        <f>SUM(J20:J22)</f>
        <v>46795718</v>
      </c>
      <c r="K23" s="184"/>
      <c r="L23" s="207">
        <f>SUM(L20:L22)</f>
        <v>-400967097</v>
      </c>
      <c r="M23" s="184"/>
      <c r="N23" s="206">
        <f>SUM(N20:N22)</f>
        <v>784707424</v>
      </c>
    </row>
    <row r="24" spans="1:14" s="30" customFormat="1" ht="16.5" customHeight="1" thickTop="1">
      <c r="A24" s="37"/>
      <c r="B24" s="37"/>
      <c r="D24" s="36"/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1:14" s="30" customFormat="1" ht="16.5" customHeight="1">
      <c r="A25" s="37"/>
      <c r="B25" s="37"/>
      <c r="D25" s="36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1:14" s="30" customFormat="1" ht="15" customHeight="1">
      <c r="A26" s="37"/>
      <c r="B26" s="37"/>
      <c r="D26" s="36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4" ht="15" customHeight="1"/>
    <row r="28" spans="1:14" ht="15" customHeight="1"/>
    <row r="31" spans="1:14" ht="10.5" customHeight="1"/>
    <row r="32" spans="1:14" ht="22.15" customHeight="1">
      <c r="A32" s="375" t="s">
        <v>133</v>
      </c>
      <c r="B32" s="375"/>
      <c r="C32" s="375"/>
      <c r="D32" s="375"/>
      <c r="E32" s="375"/>
      <c r="F32" s="375"/>
      <c r="G32" s="375"/>
      <c r="H32" s="375"/>
      <c r="I32" s="375"/>
      <c r="J32" s="375"/>
      <c r="K32" s="375"/>
      <c r="L32" s="375"/>
      <c r="M32" s="375"/>
      <c r="N32" s="375"/>
    </row>
  </sheetData>
  <mergeCells count="3">
    <mergeCell ref="A32:N32"/>
    <mergeCell ref="F6:N6"/>
    <mergeCell ref="J7:L7"/>
  </mergeCells>
  <pageMargins left="1.2" right="1.2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B38F6-8170-40AF-B27F-EE24222FDD82}">
  <dimension ref="A1:N160"/>
  <sheetViews>
    <sheetView tabSelected="1" topLeftCell="A150" zoomScale="115" zoomScaleNormal="115" zoomScaleSheetLayoutView="115" workbookViewId="0">
      <selection activeCell="Q163" sqref="Q163"/>
    </sheetView>
  </sheetViews>
  <sheetFormatPr defaultColWidth="9.28515625" defaultRowHeight="16.5" customHeight="1"/>
  <cols>
    <col min="1" max="3" width="1.42578125" style="128" customWidth="1"/>
    <col min="4" max="4" width="24.28515625" style="128" customWidth="1"/>
    <col min="5" max="5" width="11" style="128" customWidth="1"/>
    <col min="6" max="6" width="5.7109375" style="219" customWidth="1"/>
    <col min="7" max="7" width="0.5703125" style="128" customWidth="1"/>
    <col min="8" max="8" width="11.7109375" style="191" customWidth="1"/>
    <col min="9" max="9" width="0.5703125" style="191" customWidth="1"/>
    <col min="10" max="10" width="11.7109375" style="191" customWidth="1"/>
    <col min="11" max="11" width="0.5703125" style="191" customWidth="1"/>
    <col min="12" max="12" width="11.7109375" style="191" customWidth="1"/>
    <col min="13" max="13" width="0.5703125" style="191" customWidth="1"/>
    <col min="14" max="14" width="11.7109375" style="191" customWidth="1"/>
    <col min="15" max="16384" width="9.28515625" style="128"/>
  </cols>
  <sheetData>
    <row r="1" spans="1:14" ht="16.5" customHeight="1">
      <c r="A1" s="209" t="s">
        <v>35</v>
      </c>
      <c r="B1" s="185"/>
      <c r="C1" s="185"/>
      <c r="D1" s="185"/>
      <c r="E1" s="190"/>
      <c r="F1" s="190"/>
      <c r="G1" s="190"/>
    </row>
    <row r="2" spans="1:14" ht="16.5" customHeight="1">
      <c r="A2" s="209" t="s">
        <v>96</v>
      </c>
      <c r="B2" s="185"/>
      <c r="C2" s="185"/>
      <c r="D2" s="185"/>
      <c r="E2" s="190"/>
      <c r="F2" s="190"/>
      <c r="G2" s="190"/>
    </row>
    <row r="3" spans="1:14" ht="16.5" customHeight="1">
      <c r="A3" s="210" t="s">
        <v>214</v>
      </c>
      <c r="B3" s="211"/>
      <c r="C3" s="211"/>
      <c r="D3" s="211"/>
      <c r="E3" s="212"/>
      <c r="F3" s="212"/>
      <c r="G3" s="212"/>
      <c r="H3" s="213"/>
      <c r="I3" s="213"/>
      <c r="J3" s="213"/>
      <c r="K3" s="213"/>
      <c r="L3" s="213"/>
      <c r="M3" s="213"/>
      <c r="N3" s="213"/>
    </row>
    <row r="4" spans="1:14" ht="16.5" customHeight="1">
      <c r="A4" s="185"/>
      <c r="B4" s="185"/>
      <c r="C4" s="185"/>
      <c r="D4" s="185"/>
      <c r="E4" s="190"/>
      <c r="F4" s="190"/>
      <c r="G4" s="190"/>
    </row>
    <row r="5" spans="1:14" ht="16.5" customHeight="1">
      <c r="A5" s="185"/>
      <c r="B5" s="185"/>
      <c r="C5" s="185"/>
      <c r="D5" s="185"/>
      <c r="E5" s="190"/>
      <c r="F5" s="190"/>
      <c r="G5" s="190"/>
    </row>
    <row r="6" spans="1:14" s="298" customFormat="1" ht="16.5" customHeight="1">
      <c r="A6" s="279"/>
      <c r="B6" s="279"/>
      <c r="C6" s="279"/>
      <c r="D6" s="279"/>
      <c r="E6" s="296"/>
      <c r="F6" s="296"/>
      <c r="G6" s="296"/>
      <c r="H6" s="379" t="s">
        <v>5</v>
      </c>
      <c r="I6" s="379"/>
      <c r="J6" s="379"/>
      <c r="K6" s="297"/>
      <c r="L6" s="379" t="s">
        <v>84</v>
      </c>
      <c r="M6" s="379"/>
      <c r="N6" s="379"/>
    </row>
    <row r="7" spans="1:14" s="298" customFormat="1" ht="16.5" customHeight="1">
      <c r="A7" s="279"/>
      <c r="B7" s="279"/>
      <c r="C7" s="279"/>
      <c r="D7" s="279"/>
      <c r="E7" s="296"/>
      <c r="F7" s="296"/>
      <c r="G7" s="296"/>
      <c r="H7" s="380" t="s">
        <v>83</v>
      </c>
      <c r="I7" s="380"/>
      <c r="J7" s="380"/>
      <c r="K7" s="369"/>
      <c r="L7" s="380" t="s">
        <v>83</v>
      </c>
      <c r="M7" s="380"/>
      <c r="N7" s="380"/>
    </row>
    <row r="8" spans="1:14" s="298" customFormat="1" ht="16.5" customHeight="1">
      <c r="A8" s="279"/>
      <c r="B8" s="279"/>
      <c r="C8" s="279"/>
      <c r="D8" s="279"/>
      <c r="E8" s="296"/>
      <c r="F8" s="296"/>
      <c r="G8" s="296"/>
      <c r="H8" s="299" t="s">
        <v>212</v>
      </c>
      <c r="I8" s="300"/>
      <c r="J8" s="299" t="s">
        <v>212</v>
      </c>
      <c r="K8" s="301"/>
      <c r="L8" s="299" t="s">
        <v>212</v>
      </c>
      <c r="M8" s="300"/>
      <c r="N8" s="299" t="s">
        <v>212</v>
      </c>
    </row>
    <row r="9" spans="1:14" s="298" customFormat="1" ht="16.5" customHeight="1">
      <c r="A9" s="279"/>
      <c r="B9" s="279"/>
      <c r="C9" s="279"/>
      <c r="D9" s="279"/>
      <c r="E9" s="296"/>
      <c r="F9" s="296"/>
      <c r="G9" s="296"/>
      <c r="H9" s="299" t="s">
        <v>169</v>
      </c>
      <c r="I9" s="301"/>
      <c r="J9" s="299" t="s">
        <v>144</v>
      </c>
      <c r="K9" s="301"/>
      <c r="L9" s="299" t="s">
        <v>169</v>
      </c>
      <c r="M9" s="301"/>
      <c r="N9" s="299" t="s">
        <v>144</v>
      </c>
    </row>
    <row r="10" spans="1:14" s="298" customFormat="1" ht="16.5" customHeight="1">
      <c r="A10" s="279"/>
      <c r="B10" s="279"/>
      <c r="C10" s="279"/>
      <c r="D10" s="279"/>
      <c r="E10" s="302"/>
      <c r="F10" s="303" t="s">
        <v>6</v>
      </c>
      <c r="G10" s="302"/>
      <c r="H10" s="304" t="s">
        <v>33</v>
      </c>
      <c r="I10" s="305"/>
      <c r="J10" s="304" t="s">
        <v>33</v>
      </c>
      <c r="K10" s="305"/>
      <c r="L10" s="304" t="s">
        <v>33</v>
      </c>
      <c r="M10" s="305"/>
      <c r="N10" s="304" t="s">
        <v>33</v>
      </c>
    </row>
    <row r="11" spans="1:14" s="298" customFormat="1" ht="16.5" customHeight="1">
      <c r="A11" s="279"/>
      <c r="B11" s="279"/>
      <c r="C11" s="279"/>
      <c r="D11" s="279"/>
      <c r="E11" s="302"/>
      <c r="F11" s="351"/>
      <c r="G11" s="302"/>
      <c r="H11" s="360"/>
      <c r="I11" s="305"/>
      <c r="J11" s="352"/>
      <c r="K11" s="305"/>
      <c r="L11" s="360"/>
      <c r="M11" s="305"/>
      <c r="N11" s="352"/>
    </row>
    <row r="12" spans="1:14" s="298" customFormat="1" ht="16.5" customHeight="1">
      <c r="A12" s="306" t="s">
        <v>1</v>
      </c>
      <c r="B12" s="306"/>
      <c r="C12" s="306"/>
      <c r="D12" s="306"/>
      <c r="E12" s="296"/>
      <c r="F12" s="296"/>
      <c r="G12" s="296"/>
      <c r="H12" s="330"/>
      <c r="I12" s="307"/>
      <c r="J12" s="307"/>
      <c r="K12" s="296"/>
      <c r="L12" s="330"/>
      <c r="M12" s="307"/>
      <c r="N12" s="307"/>
    </row>
    <row r="13" spans="1:14" s="298" customFormat="1" ht="16.5" customHeight="1">
      <c r="A13" s="279" t="s">
        <v>157</v>
      </c>
      <c r="B13" s="279"/>
      <c r="C13" s="279"/>
      <c r="E13" s="296"/>
      <c r="H13" s="331"/>
      <c r="L13" s="331"/>
    </row>
    <row r="14" spans="1:14" s="298" customFormat="1" ht="16.5" customHeight="1">
      <c r="A14" s="279"/>
      <c r="B14" s="308" t="s">
        <v>218</v>
      </c>
      <c r="C14" s="279"/>
      <c r="E14" s="296"/>
      <c r="F14" s="296"/>
      <c r="G14" s="296"/>
      <c r="H14" s="330">
        <v>-55217240</v>
      </c>
      <c r="I14" s="307"/>
      <c r="J14" s="307">
        <v>-115383951</v>
      </c>
      <c r="K14" s="296"/>
      <c r="L14" s="330">
        <v>41001621</v>
      </c>
      <c r="M14" s="307"/>
      <c r="N14" s="307">
        <v>70963826</v>
      </c>
    </row>
    <row r="15" spans="1:14" s="298" customFormat="1" ht="16.5" customHeight="1">
      <c r="A15" s="279"/>
      <c r="B15" s="308" t="s">
        <v>219</v>
      </c>
      <c r="C15" s="279"/>
      <c r="E15" s="296"/>
      <c r="F15" s="309">
        <v>7.1</v>
      </c>
      <c r="G15" s="296"/>
      <c r="H15" s="332">
        <v>24301911</v>
      </c>
      <c r="I15" s="311"/>
      <c r="J15" s="310">
        <v>29656866</v>
      </c>
      <c r="K15" s="296"/>
      <c r="L15" s="332">
        <v>0</v>
      </c>
      <c r="M15" s="311"/>
      <c r="N15" s="310">
        <v>0</v>
      </c>
    </row>
    <row r="16" spans="1:14" s="298" customFormat="1" ht="16.5" customHeight="1">
      <c r="A16" s="279"/>
      <c r="B16" s="279"/>
      <c r="C16" s="279"/>
      <c r="E16" s="296"/>
      <c r="F16" s="309"/>
      <c r="G16" s="296"/>
      <c r="H16" s="333"/>
      <c r="I16" s="311"/>
      <c r="J16" s="312"/>
      <c r="K16" s="296"/>
      <c r="L16" s="333"/>
      <c r="M16" s="311"/>
      <c r="N16" s="312"/>
    </row>
    <row r="17" spans="1:14" s="298" customFormat="1" ht="16.5" customHeight="1">
      <c r="A17" s="279" t="s">
        <v>185</v>
      </c>
      <c r="B17" s="279"/>
      <c r="C17" s="279"/>
      <c r="E17" s="296"/>
      <c r="F17" s="296"/>
      <c r="G17" s="296"/>
      <c r="H17" s="330">
        <f t="shared" ref="H17:L17" si="0">SUM(H14:H15)</f>
        <v>-30915329</v>
      </c>
      <c r="I17" s="307"/>
      <c r="J17" s="307">
        <f t="shared" ref="J17" si="1">SUM(J14:J15)</f>
        <v>-85727085</v>
      </c>
      <c r="K17" s="307"/>
      <c r="L17" s="330">
        <f t="shared" si="0"/>
        <v>41001621</v>
      </c>
      <c r="M17" s="307"/>
      <c r="N17" s="307">
        <f t="shared" ref="N17" si="2">SUM(N14:N15)</f>
        <v>70963826</v>
      </c>
    </row>
    <row r="18" spans="1:14" s="298" customFormat="1" ht="16.5" customHeight="1">
      <c r="A18" s="279" t="s">
        <v>11</v>
      </c>
      <c r="B18" s="279"/>
      <c r="C18" s="279"/>
      <c r="E18" s="296"/>
      <c r="F18" s="296"/>
      <c r="G18" s="296"/>
      <c r="H18" s="331"/>
      <c r="K18" s="296"/>
      <c r="L18" s="331"/>
    </row>
    <row r="19" spans="1:14" s="298" customFormat="1" ht="16.5" customHeight="1">
      <c r="A19" s="306"/>
      <c r="B19" s="288" t="s">
        <v>56</v>
      </c>
      <c r="C19" s="279"/>
      <c r="E19" s="296"/>
      <c r="F19" s="296">
        <v>10</v>
      </c>
      <c r="G19" s="296"/>
      <c r="H19" s="334">
        <v>24074305</v>
      </c>
      <c r="I19" s="311"/>
      <c r="J19" s="313">
        <v>32770447</v>
      </c>
      <c r="K19" s="296"/>
      <c r="L19" s="334">
        <v>68660</v>
      </c>
      <c r="M19" s="311"/>
      <c r="N19" s="313">
        <v>761265</v>
      </c>
    </row>
    <row r="20" spans="1:14" s="298" customFormat="1" ht="16.5" customHeight="1">
      <c r="B20" s="279" t="s">
        <v>257</v>
      </c>
      <c r="E20" s="296"/>
      <c r="F20" s="296">
        <v>11</v>
      </c>
      <c r="G20" s="296"/>
      <c r="H20" s="330">
        <v>89463843</v>
      </c>
      <c r="I20" s="307"/>
      <c r="J20" s="307">
        <v>137700108</v>
      </c>
      <c r="K20" s="296"/>
      <c r="L20" s="330">
        <v>4525749</v>
      </c>
      <c r="M20" s="307"/>
      <c r="N20" s="307">
        <v>4414730</v>
      </c>
    </row>
    <row r="21" spans="1:14" s="298" customFormat="1" ht="16.5" customHeight="1">
      <c r="B21" s="279" t="s">
        <v>151</v>
      </c>
      <c r="E21" s="296"/>
      <c r="F21" s="296">
        <v>10</v>
      </c>
      <c r="G21" s="296"/>
      <c r="H21" s="330">
        <v>9680687</v>
      </c>
      <c r="I21" s="307"/>
      <c r="J21" s="307">
        <v>10045856</v>
      </c>
      <c r="K21" s="296"/>
      <c r="L21" s="330">
        <v>0</v>
      </c>
      <c r="M21" s="307"/>
      <c r="N21" s="307">
        <v>0</v>
      </c>
    </row>
    <row r="22" spans="1:14" s="298" customFormat="1" ht="16.5" customHeight="1">
      <c r="A22" s="279"/>
      <c r="B22" s="298" t="s">
        <v>23</v>
      </c>
      <c r="C22" s="279"/>
      <c r="E22" s="296"/>
      <c r="F22" s="296"/>
      <c r="G22" s="296"/>
      <c r="H22" s="334">
        <v>-1837891</v>
      </c>
      <c r="I22" s="311"/>
      <c r="J22" s="313">
        <v>-2510846</v>
      </c>
      <c r="K22" s="296"/>
      <c r="L22" s="334">
        <v>-2734699</v>
      </c>
      <c r="M22" s="311"/>
      <c r="N22" s="313">
        <v>-3209698</v>
      </c>
    </row>
    <row r="23" spans="1:14" s="298" customFormat="1" ht="16.5" customHeight="1">
      <c r="A23" s="279"/>
      <c r="B23" s="298" t="s">
        <v>186</v>
      </c>
      <c r="C23" s="279"/>
      <c r="E23" s="296"/>
      <c r="F23" s="296">
        <v>14</v>
      </c>
      <c r="G23" s="296"/>
      <c r="H23" s="334">
        <v>-2640869</v>
      </c>
      <c r="I23" s="311"/>
      <c r="J23" s="313">
        <v>-419026</v>
      </c>
      <c r="K23" s="296"/>
      <c r="L23" s="334">
        <v>-2640869</v>
      </c>
      <c r="M23" s="311"/>
      <c r="N23" s="313">
        <v>-23319526</v>
      </c>
    </row>
    <row r="24" spans="1:14" s="298" customFormat="1" ht="16.5" customHeight="1">
      <c r="A24" s="279"/>
      <c r="B24" s="298" t="s">
        <v>220</v>
      </c>
      <c r="C24" s="279"/>
      <c r="E24" s="296"/>
      <c r="F24" s="296"/>
      <c r="G24" s="296"/>
      <c r="H24" s="334"/>
      <c r="I24" s="311"/>
      <c r="J24" s="313"/>
      <c r="K24" s="296"/>
      <c r="L24" s="334"/>
      <c r="M24" s="311"/>
      <c r="N24" s="313"/>
    </row>
    <row r="25" spans="1:14" s="298" customFormat="1" ht="16.5" customHeight="1">
      <c r="C25" s="298" t="s">
        <v>221</v>
      </c>
      <c r="E25" s="296"/>
      <c r="F25" s="296"/>
      <c r="G25" s="296"/>
      <c r="H25" s="334">
        <v>0</v>
      </c>
      <c r="I25" s="311"/>
      <c r="J25" s="313">
        <v>1077494</v>
      </c>
      <c r="K25" s="296"/>
      <c r="L25" s="334">
        <v>0</v>
      </c>
      <c r="M25" s="311"/>
      <c r="N25" s="313">
        <v>1077494</v>
      </c>
    </row>
    <row r="26" spans="1:14" s="298" customFormat="1" ht="16.5" customHeight="1">
      <c r="B26" s="298" t="s">
        <v>263</v>
      </c>
      <c r="E26" s="296"/>
      <c r="F26" s="296"/>
      <c r="G26" s="296"/>
      <c r="H26" s="334">
        <v>-428288</v>
      </c>
      <c r="I26" s="311"/>
      <c r="J26" s="313">
        <v>0</v>
      </c>
      <c r="K26" s="296"/>
      <c r="L26" s="334">
        <v>-428288</v>
      </c>
      <c r="M26" s="311"/>
      <c r="N26" s="313">
        <v>0</v>
      </c>
    </row>
    <row r="27" spans="1:14" s="298" customFormat="1" ht="16.5" customHeight="1">
      <c r="B27" s="298" t="s">
        <v>222</v>
      </c>
      <c r="C27" s="279"/>
      <c r="E27" s="296"/>
      <c r="F27" s="309">
        <v>17.399999999999999</v>
      </c>
      <c r="G27" s="296"/>
      <c r="H27" s="334">
        <v>0</v>
      </c>
      <c r="I27" s="311"/>
      <c r="J27" s="313">
        <v>14376985</v>
      </c>
      <c r="K27" s="296"/>
      <c r="L27" s="334">
        <v>13215468</v>
      </c>
      <c r="M27" s="311"/>
      <c r="N27" s="313">
        <v>42110465</v>
      </c>
    </row>
    <row r="28" spans="1:14" s="314" customFormat="1" ht="16.5" customHeight="1">
      <c r="B28" s="279" t="s">
        <v>223</v>
      </c>
      <c r="C28" s="315"/>
      <c r="D28" s="298"/>
      <c r="E28" s="316"/>
      <c r="F28" s="316"/>
      <c r="G28" s="316"/>
      <c r="H28" s="330">
        <v>0</v>
      </c>
      <c r="I28" s="317"/>
      <c r="J28" s="307">
        <v>1109058</v>
      </c>
      <c r="K28" s="316"/>
      <c r="L28" s="330">
        <v>0</v>
      </c>
      <c r="M28" s="317"/>
      <c r="N28" s="307">
        <v>0</v>
      </c>
    </row>
    <row r="29" spans="1:14" s="314" customFormat="1" ht="16.5" customHeight="1">
      <c r="B29" s="279" t="s">
        <v>113</v>
      </c>
      <c r="C29" s="315"/>
      <c r="D29" s="298"/>
      <c r="E29" s="316"/>
      <c r="F29" s="316"/>
      <c r="G29" s="316"/>
      <c r="H29" s="330">
        <v>0</v>
      </c>
      <c r="I29" s="317"/>
      <c r="J29" s="307">
        <v>577295</v>
      </c>
      <c r="K29" s="316"/>
      <c r="L29" s="330">
        <v>0</v>
      </c>
      <c r="M29" s="317"/>
      <c r="N29" s="307">
        <v>0</v>
      </c>
    </row>
    <row r="30" spans="1:14" s="314" customFormat="1" ht="16.5" customHeight="1">
      <c r="B30" s="279" t="s">
        <v>224</v>
      </c>
      <c r="C30" s="315"/>
      <c r="D30" s="298"/>
      <c r="E30" s="316"/>
      <c r="F30" s="309"/>
      <c r="G30" s="316"/>
      <c r="H30" s="330">
        <v>0</v>
      </c>
      <c r="I30" s="317"/>
      <c r="J30" s="307">
        <v>-42158136</v>
      </c>
      <c r="K30" s="316"/>
      <c r="L30" s="334">
        <v>0</v>
      </c>
      <c r="M30" s="317"/>
      <c r="N30" s="313">
        <v>-20000000</v>
      </c>
    </row>
    <row r="31" spans="1:14" s="314" customFormat="1" ht="16.5" customHeight="1">
      <c r="B31" s="279" t="s">
        <v>225</v>
      </c>
      <c r="C31" s="315"/>
      <c r="D31" s="298"/>
      <c r="E31" s="316"/>
      <c r="F31" s="309"/>
      <c r="G31" s="316"/>
      <c r="H31" s="330">
        <v>0</v>
      </c>
      <c r="I31" s="317"/>
      <c r="J31" s="307">
        <v>-5642576</v>
      </c>
      <c r="K31" s="316"/>
      <c r="L31" s="334">
        <v>0</v>
      </c>
      <c r="M31" s="317"/>
      <c r="N31" s="313">
        <v>0</v>
      </c>
    </row>
    <row r="32" spans="1:14" s="314" customFormat="1" ht="16.5" customHeight="1">
      <c r="B32" s="279" t="s">
        <v>226</v>
      </c>
      <c r="C32" s="315"/>
      <c r="D32" s="298"/>
      <c r="E32" s="316"/>
      <c r="F32" s="309">
        <v>7.2</v>
      </c>
      <c r="G32" s="296"/>
      <c r="H32" s="330">
        <v>-12546615</v>
      </c>
      <c r="I32" s="307"/>
      <c r="J32" s="307">
        <v>-915329</v>
      </c>
      <c r="K32" s="307"/>
      <c r="L32" s="334">
        <v>-89312182</v>
      </c>
      <c r="M32" s="307"/>
      <c r="N32" s="313">
        <v>-126315375</v>
      </c>
    </row>
    <row r="33" spans="2:14" s="314" customFormat="1" ht="16.5" customHeight="1">
      <c r="B33" s="279" t="s">
        <v>262</v>
      </c>
      <c r="C33" s="315"/>
      <c r="D33" s="298"/>
      <c r="E33" s="316"/>
      <c r="F33" s="296"/>
      <c r="G33" s="296"/>
      <c r="H33" s="330">
        <v>-5874</v>
      </c>
      <c r="I33" s="307"/>
      <c r="J33" s="307">
        <v>0</v>
      </c>
      <c r="K33" s="307"/>
      <c r="L33" s="334">
        <v>-5874</v>
      </c>
      <c r="M33" s="307"/>
      <c r="N33" s="313">
        <v>0</v>
      </c>
    </row>
    <row r="34" spans="2:14" s="314" customFormat="1" ht="16.5" customHeight="1">
      <c r="B34" s="279" t="s">
        <v>272</v>
      </c>
      <c r="C34" s="279"/>
      <c r="D34" s="298"/>
      <c r="E34" s="316"/>
      <c r="F34" s="296"/>
      <c r="G34" s="296"/>
      <c r="H34" s="330">
        <v>-11755296</v>
      </c>
      <c r="I34" s="307"/>
      <c r="J34" s="307">
        <v>0</v>
      </c>
      <c r="K34" s="307"/>
      <c r="L34" s="334">
        <v>0</v>
      </c>
      <c r="M34" s="307"/>
      <c r="N34" s="313">
        <v>0</v>
      </c>
    </row>
    <row r="35" spans="2:14" s="314" customFormat="1" ht="16.5" customHeight="1">
      <c r="B35" s="279" t="s">
        <v>264</v>
      </c>
      <c r="C35" s="315"/>
      <c r="D35" s="298"/>
      <c r="E35" s="316"/>
      <c r="F35" s="296"/>
      <c r="G35" s="296"/>
      <c r="H35" s="335"/>
      <c r="L35" s="335"/>
    </row>
    <row r="36" spans="2:14" s="314" customFormat="1" ht="16.5" customHeight="1">
      <c r="B36" s="279"/>
      <c r="C36" s="279" t="s">
        <v>227</v>
      </c>
      <c r="D36" s="298"/>
      <c r="E36" s="316"/>
      <c r="F36" s="296">
        <v>14</v>
      </c>
      <c r="G36" s="296"/>
      <c r="H36" s="330">
        <v>-343799</v>
      </c>
      <c r="I36" s="307"/>
      <c r="J36" s="307">
        <v>197432</v>
      </c>
      <c r="K36" s="307"/>
      <c r="L36" s="334">
        <v>-9241</v>
      </c>
      <c r="M36" s="307"/>
      <c r="N36" s="313">
        <v>0</v>
      </c>
    </row>
    <row r="37" spans="2:14" s="298" customFormat="1" ht="16.5" customHeight="1">
      <c r="B37" s="279" t="s">
        <v>166</v>
      </c>
      <c r="C37" s="279"/>
      <c r="E37" s="296"/>
      <c r="F37" s="296"/>
      <c r="G37" s="296"/>
      <c r="H37" s="330">
        <v>0</v>
      </c>
      <c r="I37" s="307"/>
      <c r="J37" s="307">
        <v>-5237</v>
      </c>
      <c r="K37" s="296"/>
      <c r="L37" s="330">
        <v>0</v>
      </c>
      <c r="M37" s="307"/>
      <c r="N37" s="307">
        <v>0</v>
      </c>
    </row>
    <row r="38" spans="2:14" s="298" customFormat="1" ht="16.5" customHeight="1">
      <c r="B38" s="279" t="s">
        <v>228</v>
      </c>
      <c r="C38" s="279"/>
      <c r="E38" s="296"/>
      <c r="H38" s="331"/>
      <c r="L38" s="331"/>
    </row>
    <row r="39" spans="2:14" s="298" customFormat="1" ht="16.5" customHeight="1">
      <c r="B39" s="279"/>
      <c r="C39" s="279" t="s">
        <v>227</v>
      </c>
      <c r="E39" s="296"/>
      <c r="F39" s="296">
        <v>10</v>
      </c>
      <c r="G39" s="296"/>
      <c r="H39" s="330">
        <v>2198131</v>
      </c>
      <c r="I39" s="307"/>
      <c r="J39" s="307">
        <v>1125424</v>
      </c>
      <c r="K39" s="296"/>
      <c r="L39" s="330">
        <v>100</v>
      </c>
      <c r="M39" s="307"/>
      <c r="N39" s="307">
        <v>0</v>
      </c>
    </row>
    <row r="40" spans="2:14" s="298" customFormat="1" ht="16.5" customHeight="1">
      <c r="B40" s="279" t="s">
        <v>265</v>
      </c>
      <c r="C40" s="279"/>
      <c r="E40" s="296"/>
      <c r="F40" s="309"/>
      <c r="G40" s="296"/>
      <c r="H40" s="330">
        <v>-203567</v>
      </c>
      <c r="I40" s="307"/>
      <c r="J40" s="307">
        <v>2316203</v>
      </c>
      <c r="K40" s="296"/>
      <c r="L40" s="330">
        <v>0</v>
      </c>
      <c r="M40" s="307"/>
      <c r="N40" s="307">
        <v>0</v>
      </c>
    </row>
    <row r="41" spans="2:14" s="298" customFormat="1" ht="16.5" customHeight="1">
      <c r="B41" s="279" t="s">
        <v>152</v>
      </c>
      <c r="C41" s="279"/>
      <c r="E41" s="296"/>
      <c r="F41" s="309"/>
      <c r="G41" s="296"/>
      <c r="H41" s="330">
        <v>0</v>
      </c>
      <c r="I41" s="307"/>
      <c r="J41" s="307">
        <v>7202</v>
      </c>
      <c r="K41" s="296"/>
      <c r="L41" s="330">
        <v>0</v>
      </c>
      <c r="M41" s="307"/>
      <c r="N41" s="307">
        <v>0</v>
      </c>
    </row>
    <row r="42" spans="2:14" s="298" customFormat="1" ht="16.5" customHeight="1">
      <c r="B42" s="279" t="s">
        <v>121</v>
      </c>
      <c r="C42" s="279"/>
      <c r="E42" s="296"/>
      <c r="F42" s="296"/>
      <c r="G42" s="296"/>
      <c r="H42" s="334">
        <v>2863810</v>
      </c>
      <c r="I42" s="307"/>
      <c r="J42" s="313">
        <v>6364572</v>
      </c>
      <c r="K42" s="296"/>
      <c r="L42" s="334">
        <v>1666535</v>
      </c>
      <c r="M42" s="307"/>
      <c r="N42" s="313">
        <v>1535732</v>
      </c>
    </row>
    <row r="43" spans="2:14" s="298" customFormat="1" ht="16.5" customHeight="1">
      <c r="B43" s="279" t="s">
        <v>229</v>
      </c>
      <c r="C43" s="279"/>
      <c r="E43" s="296"/>
      <c r="F43" s="296"/>
      <c r="G43" s="296"/>
      <c r="H43" s="334">
        <v>24522816</v>
      </c>
      <c r="I43" s="307"/>
      <c r="J43" s="313">
        <v>31819994</v>
      </c>
      <c r="K43" s="296"/>
      <c r="L43" s="334">
        <v>13959892</v>
      </c>
      <c r="M43" s="307"/>
      <c r="N43" s="313">
        <v>16740432</v>
      </c>
    </row>
    <row r="44" spans="2:14" s="298" customFormat="1" ht="16.5" customHeight="1">
      <c r="B44" s="279" t="s">
        <v>230</v>
      </c>
      <c r="C44" s="279"/>
      <c r="E44" s="296"/>
      <c r="F44" s="309">
        <v>9.1999999999999993</v>
      </c>
      <c r="G44" s="296"/>
      <c r="H44" s="332">
        <v>-16443877</v>
      </c>
      <c r="I44" s="311"/>
      <c r="J44" s="310">
        <v>-23655152</v>
      </c>
      <c r="K44" s="296"/>
      <c r="L44" s="332">
        <v>0</v>
      </c>
      <c r="M44" s="311"/>
      <c r="N44" s="310">
        <v>0</v>
      </c>
    </row>
    <row r="45" spans="2:14" s="298" customFormat="1" ht="16.5" customHeight="1">
      <c r="B45" s="279"/>
      <c r="C45" s="279"/>
      <c r="E45" s="296"/>
      <c r="F45" s="296"/>
      <c r="G45" s="296"/>
      <c r="H45" s="330"/>
      <c r="I45" s="307"/>
      <c r="J45" s="307"/>
      <c r="K45" s="296"/>
      <c r="L45" s="330"/>
      <c r="M45" s="307"/>
      <c r="N45" s="307"/>
    </row>
    <row r="46" spans="2:14" s="298" customFormat="1" ht="16.5" customHeight="1">
      <c r="B46" s="279"/>
      <c r="C46" s="279"/>
      <c r="E46" s="296"/>
      <c r="F46" s="296"/>
      <c r="G46" s="296"/>
      <c r="H46" s="330">
        <f>SUM(H17:H44)</f>
        <v>75682187</v>
      </c>
      <c r="I46" s="307"/>
      <c r="J46" s="307">
        <f>SUM(J17:J44)</f>
        <v>78454683</v>
      </c>
      <c r="K46" s="307"/>
      <c r="L46" s="330">
        <f>SUM(L17:L44)</f>
        <v>-20693128</v>
      </c>
      <c r="M46" s="307"/>
      <c r="N46" s="307">
        <f>SUM(N17:N44)</f>
        <v>-35240655</v>
      </c>
    </row>
    <row r="47" spans="2:14" s="298" customFormat="1" ht="16.5" customHeight="1">
      <c r="B47" s="279"/>
      <c r="C47" s="279"/>
      <c r="E47" s="296"/>
      <c r="F47" s="41"/>
      <c r="G47" s="41"/>
      <c r="H47" s="350"/>
      <c r="I47" s="350"/>
      <c r="J47" s="350"/>
      <c r="K47" s="350"/>
      <c r="L47" s="350"/>
      <c r="M47" s="350"/>
      <c r="N47" s="350"/>
    </row>
    <row r="48" spans="2:14" ht="16.5" customHeight="1">
      <c r="B48" s="185"/>
      <c r="C48" s="185"/>
      <c r="E48" s="190"/>
      <c r="F48" s="190"/>
      <c r="G48" s="190"/>
    </row>
    <row r="49" spans="1:14" ht="2.1" customHeight="1">
      <c r="B49" s="185"/>
      <c r="C49" s="185"/>
      <c r="E49" s="190"/>
      <c r="F49" s="190"/>
      <c r="G49" s="190"/>
    </row>
    <row r="50" spans="1:14" ht="22.15" customHeight="1">
      <c r="A50" s="217" t="s">
        <v>127</v>
      </c>
      <c r="B50" s="211"/>
      <c r="C50" s="211"/>
      <c r="D50" s="218"/>
      <c r="E50" s="212"/>
      <c r="F50" s="212"/>
      <c r="G50" s="212"/>
      <c r="H50" s="213"/>
      <c r="I50" s="213"/>
      <c r="J50" s="213"/>
      <c r="K50" s="213"/>
      <c r="L50" s="213"/>
      <c r="M50" s="213"/>
      <c r="N50" s="213"/>
    </row>
    <row r="51" spans="1:14" ht="16.5" customHeight="1">
      <c r="A51" s="209" t="s">
        <v>35</v>
      </c>
      <c r="B51" s="185"/>
      <c r="C51" s="185"/>
      <c r="D51" s="185"/>
      <c r="E51" s="190"/>
      <c r="F51" s="190"/>
      <c r="G51" s="190"/>
    </row>
    <row r="52" spans="1:14" ht="16.5" customHeight="1">
      <c r="A52" s="209" t="s">
        <v>204</v>
      </c>
      <c r="B52" s="185"/>
      <c r="C52" s="185"/>
      <c r="D52" s="185"/>
      <c r="E52" s="190"/>
      <c r="F52" s="190"/>
      <c r="G52" s="190"/>
    </row>
    <row r="53" spans="1:14" ht="16.5" customHeight="1">
      <c r="A53" s="210" t="s">
        <v>214</v>
      </c>
      <c r="B53" s="211"/>
      <c r="C53" s="211"/>
      <c r="D53" s="211"/>
      <c r="E53" s="212"/>
      <c r="F53" s="212"/>
      <c r="G53" s="212"/>
      <c r="H53" s="213"/>
      <c r="I53" s="213"/>
      <c r="J53" s="213"/>
      <c r="K53" s="213"/>
      <c r="L53" s="213"/>
      <c r="M53" s="213"/>
      <c r="N53" s="213"/>
    </row>
    <row r="54" spans="1:14" ht="15" customHeight="1">
      <c r="A54" s="185"/>
      <c r="B54" s="185"/>
      <c r="C54" s="185"/>
      <c r="D54" s="185"/>
      <c r="E54" s="190"/>
      <c r="F54" s="190"/>
      <c r="G54" s="190"/>
    </row>
    <row r="55" spans="1:14" ht="15" customHeight="1">
      <c r="A55" s="185"/>
      <c r="B55" s="185"/>
      <c r="C55" s="185"/>
      <c r="D55" s="185"/>
      <c r="E55" s="190"/>
      <c r="F55" s="190"/>
      <c r="G55" s="190"/>
    </row>
    <row r="56" spans="1:14" s="298" customFormat="1" ht="15" customHeight="1">
      <c r="A56" s="279"/>
      <c r="B56" s="279"/>
      <c r="C56" s="279"/>
      <c r="D56" s="279"/>
      <c r="E56" s="296"/>
      <c r="F56" s="296"/>
      <c r="G56" s="296"/>
      <c r="H56" s="379" t="s">
        <v>5</v>
      </c>
      <c r="I56" s="379"/>
      <c r="J56" s="379"/>
      <c r="K56" s="297"/>
      <c r="L56" s="379" t="s">
        <v>84</v>
      </c>
      <c r="M56" s="379"/>
      <c r="N56" s="379"/>
    </row>
    <row r="57" spans="1:14" s="298" customFormat="1" ht="15" customHeight="1">
      <c r="A57" s="279"/>
      <c r="B57" s="279"/>
      <c r="C57" s="279"/>
      <c r="D57" s="279"/>
      <c r="E57" s="296"/>
      <c r="F57" s="296"/>
      <c r="G57" s="296"/>
      <c r="H57" s="380" t="s">
        <v>83</v>
      </c>
      <c r="I57" s="380"/>
      <c r="J57" s="380"/>
      <c r="K57" s="369"/>
      <c r="L57" s="380" t="s">
        <v>83</v>
      </c>
      <c r="M57" s="380"/>
      <c r="N57" s="380"/>
    </row>
    <row r="58" spans="1:14" s="298" customFormat="1" ht="15" customHeight="1">
      <c r="A58" s="279"/>
      <c r="B58" s="279"/>
      <c r="C58" s="279"/>
      <c r="D58" s="279"/>
      <c r="E58" s="296"/>
      <c r="F58" s="296"/>
      <c r="G58" s="296"/>
      <c r="H58" s="299" t="s">
        <v>212</v>
      </c>
      <c r="I58" s="300"/>
      <c r="J58" s="299" t="s">
        <v>212</v>
      </c>
      <c r="K58" s="301"/>
      <c r="L58" s="299" t="s">
        <v>212</v>
      </c>
      <c r="M58" s="300"/>
      <c r="N58" s="299" t="s">
        <v>212</v>
      </c>
    </row>
    <row r="59" spans="1:14" s="298" customFormat="1" ht="15" customHeight="1">
      <c r="A59" s="279"/>
      <c r="B59" s="279"/>
      <c r="C59" s="279"/>
      <c r="D59" s="279"/>
      <c r="E59" s="296"/>
      <c r="F59" s="296"/>
      <c r="G59" s="296"/>
      <c r="H59" s="299" t="s">
        <v>169</v>
      </c>
      <c r="I59" s="301"/>
      <c r="J59" s="299" t="s">
        <v>144</v>
      </c>
      <c r="K59" s="301"/>
      <c r="L59" s="299" t="s">
        <v>169</v>
      </c>
      <c r="M59" s="301"/>
      <c r="N59" s="299" t="s">
        <v>144</v>
      </c>
    </row>
    <row r="60" spans="1:14" s="298" customFormat="1" ht="15" customHeight="1">
      <c r="A60" s="279"/>
      <c r="B60" s="279"/>
      <c r="C60" s="279"/>
      <c r="D60" s="279"/>
      <c r="E60" s="302"/>
      <c r="F60" s="303" t="s">
        <v>6</v>
      </c>
      <c r="G60" s="302"/>
      <c r="H60" s="304" t="s">
        <v>33</v>
      </c>
      <c r="I60" s="305"/>
      <c r="J60" s="304" t="s">
        <v>33</v>
      </c>
      <c r="K60" s="305"/>
      <c r="L60" s="304" t="s">
        <v>33</v>
      </c>
      <c r="M60" s="305"/>
      <c r="N60" s="304" t="s">
        <v>33</v>
      </c>
    </row>
    <row r="61" spans="1:14" s="298" customFormat="1" ht="10.15" customHeight="1">
      <c r="A61" s="279"/>
      <c r="B61" s="279"/>
      <c r="C61" s="279"/>
      <c r="D61" s="279"/>
      <c r="E61" s="302"/>
      <c r="F61" s="351"/>
      <c r="G61" s="302"/>
      <c r="H61" s="360"/>
      <c r="I61" s="305"/>
      <c r="J61" s="352"/>
      <c r="K61" s="305"/>
      <c r="L61" s="360"/>
      <c r="M61" s="305"/>
      <c r="N61" s="352"/>
    </row>
    <row r="62" spans="1:14" s="298" customFormat="1" ht="15" customHeight="1">
      <c r="A62" s="306" t="s">
        <v>231</v>
      </c>
      <c r="B62" s="279"/>
      <c r="C62" s="279"/>
      <c r="E62" s="296"/>
      <c r="F62" s="296"/>
      <c r="G62" s="296"/>
      <c r="H62" s="330"/>
      <c r="I62" s="307"/>
      <c r="J62" s="307"/>
      <c r="K62" s="307"/>
      <c r="L62" s="330"/>
      <c r="M62" s="307"/>
      <c r="N62" s="307"/>
    </row>
    <row r="63" spans="1:14" s="298" customFormat="1" ht="15" customHeight="1">
      <c r="A63" s="279" t="s">
        <v>47</v>
      </c>
      <c r="B63" s="279"/>
      <c r="C63" s="279"/>
      <c r="E63" s="296"/>
      <c r="F63" s="296"/>
      <c r="G63" s="296"/>
      <c r="H63" s="330"/>
      <c r="I63" s="307"/>
      <c r="J63" s="307"/>
      <c r="K63" s="296"/>
      <c r="L63" s="330"/>
      <c r="M63" s="307"/>
      <c r="N63" s="307"/>
    </row>
    <row r="64" spans="1:14" s="298" customFormat="1" ht="15" customHeight="1">
      <c r="B64" s="318" t="s">
        <v>57</v>
      </c>
      <c r="C64" s="279"/>
      <c r="E64" s="296"/>
      <c r="F64" s="296"/>
      <c r="G64" s="296"/>
      <c r="H64" s="334">
        <v>10219566</v>
      </c>
      <c r="I64" s="311"/>
      <c r="J64" s="313">
        <v>100117476</v>
      </c>
      <c r="K64" s="296"/>
      <c r="L64" s="334">
        <v>3351539</v>
      </c>
      <c r="M64" s="311"/>
      <c r="N64" s="313">
        <v>5167264</v>
      </c>
    </row>
    <row r="65" spans="1:14" s="298" customFormat="1" ht="15" customHeight="1">
      <c r="B65" s="318" t="s">
        <v>48</v>
      </c>
      <c r="E65" s="296"/>
      <c r="F65" s="296"/>
      <c r="G65" s="296"/>
      <c r="H65" s="334">
        <v>5405327</v>
      </c>
      <c r="I65" s="311"/>
      <c r="J65" s="313">
        <v>6252096</v>
      </c>
      <c r="K65" s="296"/>
      <c r="L65" s="334">
        <v>0</v>
      </c>
      <c r="M65" s="311"/>
      <c r="N65" s="313">
        <v>0</v>
      </c>
    </row>
    <row r="66" spans="1:14" s="298" customFormat="1" ht="15" customHeight="1">
      <c r="B66" s="318" t="s">
        <v>232</v>
      </c>
      <c r="E66" s="296"/>
      <c r="F66" s="296"/>
      <c r="G66" s="296"/>
      <c r="H66" s="330"/>
      <c r="I66" s="307"/>
      <c r="J66" s="307"/>
      <c r="K66" s="296"/>
      <c r="L66" s="330"/>
      <c r="M66" s="307"/>
      <c r="N66" s="307"/>
    </row>
    <row r="67" spans="1:14" s="298" customFormat="1" ht="15" customHeight="1">
      <c r="B67" s="318"/>
      <c r="C67" s="298" t="s">
        <v>233</v>
      </c>
      <c r="E67" s="296"/>
      <c r="F67" s="296"/>
      <c r="G67" s="296"/>
      <c r="H67" s="334">
        <v>0</v>
      </c>
      <c r="I67" s="311"/>
      <c r="J67" s="313">
        <v>-24002549</v>
      </c>
      <c r="K67" s="296"/>
      <c r="L67" s="334">
        <v>0</v>
      </c>
      <c r="M67" s="311"/>
      <c r="N67" s="313">
        <v>0</v>
      </c>
    </row>
    <row r="68" spans="1:14" s="298" customFormat="1" ht="15" customHeight="1">
      <c r="B68" s="318" t="s">
        <v>49</v>
      </c>
      <c r="E68" s="296"/>
      <c r="F68" s="296"/>
      <c r="G68" s="296"/>
      <c r="H68" s="334">
        <v>2270416</v>
      </c>
      <c r="I68" s="311"/>
      <c r="J68" s="313">
        <v>21234468</v>
      </c>
      <c r="K68" s="296"/>
      <c r="L68" s="334">
        <v>-213562</v>
      </c>
      <c r="M68" s="311"/>
      <c r="N68" s="313">
        <v>-639057</v>
      </c>
    </row>
    <row r="69" spans="1:14" s="298" customFormat="1" ht="15" customHeight="1">
      <c r="B69" s="318" t="s">
        <v>50</v>
      </c>
      <c r="E69" s="296"/>
      <c r="F69" s="296"/>
      <c r="G69" s="296"/>
      <c r="H69" s="334">
        <v>4982383</v>
      </c>
      <c r="I69" s="311"/>
      <c r="J69" s="313">
        <v>-12512644</v>
      </c>
      <c r="K69" s="296"/>
      <c r="L69" s="334">
        <v>-33075</v>
      </c>
      <c r="M69" s="311"/>
      <c r="N69" s="313">
        <v>-208121</v>
      </c>
    </row>
    <row r="70" spans="1:14" s="298" customFormat="1" ht="15" customHeight="1">
      <c r="B70" s="318" t="s">
        <v>58</v>
      </c>
      <c r="E70" s="296"/>
      <c r="F70" s="296"/>
      <c r="G70" s="296"/>
      <c r="H70" s="334">
        <v>20345690</v>
      </c>
      <c r="I70" s="311"/>
      <c r="J70" s="313">
        <v>-2985878</v>
      </c>
      <c r="K70" s="296"/>
      <c r="L70" s="334">
        <v>700000</v>
      </c>
      <c r="M70" s="311"/>
      <c r="N70" s="313">
        <v>-4879</v>
      </c>
    </row>
    <row r="71" spans="1:14" s="298" customFormat="1" ht="15" customHeight="1">
      <c r="B71" s="318" t="s">
        <v>74</v>
      </c>
      <c r="E71" s="296"/>
      <c r="F71" s="296"/>
      <c r="G71" s="296"/>
      <c r="H71" s="333">
        <v>-42353831</v>
      </c>
      <c r="I71" s="311"/>
      <c r="J71" s="312">
        <v>128599019</v>
      </c>
      <c r="K71" s="296"/>
      <c r="L71" s="333">
        <v>0</v>
      </c>
      <c r="M71" s="311"/>
      <c r="N71" s="312">
        <v>0</v>
      </c>
    </row>
    <row r="72" spans="1:14" s="298" customFormat="1" ht="15" customHeight="1">
      <c r="B72" s="318" t="s">
        <v>51</v>
      </c>
      <c r="E72" s="296"/>
      <c r="F72" s="296"/>
      <c r="G72" s="296"/>
      <c r="H72" s="334">
        <v>6308525</v>
      </c>
      <c r="I72" s="311"/>
      <c r="J72" s="313">
        <v>54746870</v>
      </c>
      <c r="K72" s="296"/>
      <c r="L72" s="334">
        <v>9047015</v>
      </c>
      <c r="M72" s="311"/>
      <c r="N72" s="313">
        <v>1934026</v>
      </c>
    </row>
    <row r="73" spans="1:14" s="298" customFormat="1" ht="15" customHeight="1">
      <c r="B73" s="318" t="s">
        <v>52</v>
      </c>
      <c r="E73" s="296"/>
      <c r="F73" s="296"/>
      <c r="G73" s="296"/>
      <c r="H73" s="334">
        <v>-5973796</v>
      </c>
      <c r="I73" s="311"/>
      <c r="J73" s="313">
        <v>-16969104</v>
      </c>
      <c r="K73" s="296"/>
      <c r="L73" s="334">
        <v>-661595</v>
      </c>
      <c r="M73" s="311"/>
      <c r="N73" s="313">
        <v>-6314008</v>
      </c>
    </row>
    <row r="74" spans="1:14" s="298" customFormat="1" ht="15" customHeight="1">
      <c r="B74" s="318" t="s">
        <v>123</v>
      </c>
      <c r="E74" s="296"/>
      <c r="F74" s="296"/>
      <c r="G74" s="296"/>
      <c r="H74" s="334">
        <v>-193997</v>
      </c>
      <c r="I74" s="311"/>
      <c r="J74" s="313">
        <v>-6120722</v>
      </c>
      <c r="K74" s="296"/>
      <c r="L74" s="334">
        <v>0</v>
      </c>
      <c r="M74" s="311"/>
      <c r="N74" s="313">
        <v>0</v>
      </c>
    </row>
    <row r="75" spans="1:14" s="298" customFormat="1" ht="15" customHeight="1">
      <c r="B75" s="318" t="s">
        <v>71</v>
      </c>
      <c r="E75" s="296"/>
      <c r="F75" s="296"/>
      <c r="G75" s="296"/>
      <c r="H75" s="336">
        <v>-1103461</v>
      </c>
      <c r="I75" s="311"/>
      <c r="J75" s="319">
        <v>-2052729</v>
      </c>
      <c r="K75" s="296"/>
      <c r="L75" s="336">
        <v>0</v>
      </c>
      <c r="M75" s="311"/>
      <c r="N75" s="319">
        <v>0</v>
      </c>
    </row>
    <row r="76" spans="1:14" s="298" customFormat="1" ht="10.15" customHeight="1">
      <c r="A76" s="306"/>
      <c r="B76" s="279"/>
      <c r="C76" s="279"/>
      <c r="D76" s="279"/>
      <c r="E76" s="296"/>
      <c r="F76" s="296"/>
      <c r="G76" s="296"/>
      <c r="H76" s="330"/>
      <c r="I76" s="307"/>
      <c r="J76" s="307"/>
      <c r="K76" s="296"/>
      <c r="L76" s="330"/>
      <c r="M76" s="307"/>
      <c r="N76" s="307"/>
    </row>
    <row r="77" spans="1:14" s="279" customFormat="1" ht="15" customHeight="1">
      <c r="A77" s="279" t="s">
        <v>126</v>
      </c>
      <c r="E77" s="296"/>
      <c r="F77" s="296"/>
      <c r="G77" s="296"/>
      <c r="H77" s="330">
        <f>SUM(H46:H75)</f>
        <v>75589009</v>
      </c>
      <c r="I77" s="307"/>
      <c r="J77" s="307">
        <f>SUM(J46:J75)</f>
        <v>324760986</v>
      </c>
      <c r="K77" s="296"/>
      <c r="L77" s="330">
        <f>SUM(L46:L75)</f>
        <v>-8502806</v>
      </c>
      <c r="M77" s="307"/>
      <c r="N77" s="307">
        <f>SUM(N46:N75)</f>
        <v>-35305430</v>
      </c>
    </row>
    <row r="78" spans="1:14" s="279" customFormat="1" ht="15" customHeight="1">
      <c r="B78" s="279" t="s">
        <v>66</v>
      </c>
      <c r="E78" s="296"/>
      <c r="F78" s="296"/>
      <c r="G78" s="296"/>
      <c r="H78" s="334">
        <v>-23040577</v>
      </c>
      <c r="I78" s="307"/>
      <c r="J78" s="313">
        <v>-76727114</v>
      </c>
      <c r="K78" s="296"/>
      <c r="L78" s="334">
        <v>-12068277</v>
      </c>
      <c r="M78" s="307"/>
      <c r="N78" s="313">
        <v>-15378233</v>
      </c>
    </row>
    <row r="79" spans="1:14" s="279" customFormat="1" ht="15" customHeight="1">
      <c r="B79" s="279" t="s">
        <v>234</v>
      </c>
      <c r="E79" s="296"/>
      <c r="F79" s="296"/>
      <c r="G79" s="296"/>
      <c r="H79" s="336">
        <v>7105354</v>
      </c>
      <c r="I79" s="311"/>
      <c r="J79" s="319">
        <v>-6500151</v>
      </c>
      <c r="K79" s="296"/>
      <c r="L79" s="336">
        <v>2328631</v>
      </c>
      <c r="M79" s="311"/>
      <c r="N79" s="319">
        <v>647281</v>
      </c>
    </row>
    <row r="80" spans="1:14" s="279" customFormat="1" ht="10.15" customHeight="1">
      <c r="E80" s="296"/>
      <c r="F80" s="296"/>
      <c r="G80" s="296"/>
      <c r="H80" s="330"/>
      <c r="I80" s="307"/>
      <c r="J80" s="307"/>
      <c r="K80" s="296"/>
      <c r="L80" s="330"/>
      <c r="M80" s="307"/>
      <c r="N80" s="307"/>
    </row>
    <row r="81" spans="1:14" s="279" customFormat="1" ht="15" customHeight="1">
      <c r="A81" s="279" t="s">
        <v>114</v>
      </c>
      <c r="E81" s="296"/>
      <c r="F81" s="296"/>
      <c r="G81" s="296"/>
      <c r="H81" s="337">
        <f>SUM(H77:H79)</f>
        <v>59653786</v>
      </c>
      <c r="I81" s="307"/>
      <c r="J81" s="320">
        <f>SUM(J77:J79)</f>
        <v>241533721</v>
      </c>
      <c r="K81" s="296"/>
      <c r="L81" s="337">
        <f>SUM(L77:L79)</f>
        <v>-18242452</v>
      </c>
      <c r="M81" s="307"/>
      <c r="N81" s="320">
        <f>SUM(N77:N79)</f>
        <v>-50036382</v>
      </c>
    </row>
    <row r="82" spans="1:14" s="279" customFormat="1" ht="10.15" customHeight="1">
      <c r="E82" s="296"/>
      <c r="F82" s="296"/>
      <c r="G82" s="296"/>
      <c r="H82" s="330"/>
      <c r="I82" s="307"/>
      <c r="J82" s="307"/>
      <c r="K82" s="296"/>
      <c r="L82" s="330"/>
      <c r="M82" s="307"/>
      <c r="N82" s="307"/>
    </row>
    <row r="83" spans="1:14" s="279" customFormat="1" ht="15" customHeight="1">
      <c r="A83" s="306" t="s">
        <v>2</v>
      </c>
      <c r="E83" s="296"/>
      <c r="F83" s="296"/>
      <c r="G83" s="296"/>
      <c r="H83" s="330"/>
      <c r="I83" s="307"/>
      <c r="J83" s="307"/>
      <c r="K83" s="307"/>
      <c r="L83" s="330"/>
      <c r="M83" s="307"/>
      <c r="N83" s="307"/>
    </row>
    <row r="84" spans="1:14" s="279" customFormat="1" ht="15" customHeight="1">
      <c r="A84" s="279" t="s">
        <v>24</v>
      </c>
      <c r="E84" s="296"/>
      <c r="F84" s="296"/>
      <c r="G84" s="296"/>
      <c r="H84" s="333">
        <v>1846410</v>
      </c>
      <c r="I84" s="312"/>
      <c r="J84" s="312">
        <v>2659447</v>
      </c>
      <c r="K84" s="321"/>
      <c r="L84" s="333">
        <v>1269498</v>
      </c>
      <c r="M84" s="321"/>
      <c r="N84" s="312">
        <v>2315015</v>
      </c>
    </row>
    <row r="85" spans="1:14" s="279" customFormat="1" ht="15" customHeight="1">
      <c r="A85" s="279" t="s">
        <v>187</v>
      </c>
      <c r="E85" s="296"/>
      <c r="F85" s="296"/>
      <c r="G85" s="296"/>
      <c r="H85" s="333">
        <v>28581</v>
      </c>
      <c r="I85" s="312"/>
      <c r="J85" s="312">
        <v>23319526</v>
      </c>
      <c r="K85" s="321"/>
      <c r="L85" s="333">
        <v>28581</v>
      </c>
      <c r="M85" s="312"/>
      <c r="N85" s="312">
        <v>23319526</v>
      </c>
    </row>
    <row r="86" spans="1:14" s="279" customFormat="1" ht="15" customHeight="1">
      <c r="A86" s="279" t="s">
        <v>235</v>
      </c>
      <c r="E86" s="296"/>
      <c r="F86" s="296"/>
      <c r="G86" s="296"/>
      <c r="H86" s="338">
        <v>2431213</v>
      </c>
      <c r="I86" s="307"/>
      <c r="J86" s="322">
        <v>0</v>
      </c>
      <c r="K86" s="322"/>
      <c r="L86" s="338">
        <v>2431213</v>
      </c>
      <c r="M86" s="322"/>
      <c r="N86" s="322">
        <v>0</v>
      </c>
    </row>
    <row r="87" spans="1:14" s="279" customFormat="1" ht="15" customHeight="1">
      <c r="A87" s="279" t="s">
        <v>236</v>
      </c>
      <c r="E87" s="296"/>
      <c r="F87" s="296"/>
      <c r="G87" s="296"/>
      <c r="H87" s="338"/>
      <c r="I87" s="307"/>
      <c r="J87" s="322"/>
      <c r="K87" s="322"/>
      <c r="L87" s="338"/>
      <c r="M87" s="322"/>
      <c r="N87" s="322"/>
    </row>
    <row r="88" spans="1:14" s="279" customFormat="1" ht="15" customHeight="1">
      <c r="B88" s="279" t="s">
        <v>237</v>
      </c>
      <c r="E88" s="296"/>
      <c r="F88" s="296"/>
      <c r="G88" s="296"/>
      <c r="H88" s="338">
        <v>0</v>
      </c>
      <c r="I88" s="307"/>
      <c r="J88" s="322">
        <v>-52735</v>
      </c>
      <c r="K88" s="322"/>
      <c r="L88" s="338">
        <v>0</v>
      </c>
      <c r="M88" s="322"/>
      <c r="N88" s="322">
        <v>-52735</v>
      </c>
    </row>
    <row r="89" spans="1:14" s="279" customFormat="1" ht="15" customHeight="1">
      <c r="A89" s="279" t="s">
        <v>128</v>
      </c>
      <c r="E89" s="296"/>
      <c r="F89" s="296"/>
      <c r="G89" s="296"/>
      <c r="H89" s="338">
        <v>0</v>
      </c>
      <c r="I89" s="307"/>
      <c r="J89" s="322">
        <v>-69000000</v>
      </c>
      <c r="K89" s="322"/>
      <c r="L89" s="338">
        <v>0</v>
      </c>
      <c r="M89" s="322"/>
      <c r="N89" s="322">
        <v>-70000000</v>
      </c>
    </row>
    <row r="90" spans="1:14" s="279" customFormat="1" ht="15" customHeight="1">
      <c r="A90" s="279" t="s">
        <v>255</v>
      </c>
      <c r="E90" s="296"/>
      <c r="F90" s="309">
        <v>17.399999999999999</v>
      </c>
      <c r="G90" s="296"/>
      <c r="H90" s="333">
        <v>0</v>
      </c>
      <c r="I90" s="311"/>
      <c r="J90" s="312">
        <v>600000</v>
      </c>
      <c r="K90" s="321"/>
      <c r="L90" s="340">
        <v>700000</v>
      </c>
      <c r="M90" s="321"/>
      <c r="N90" s="280">
        <v>2900000</v>
      </c>
    </row>
    <row r="91" spans="1:14" s="279" customFormat="1" ht="15" customHeight="1">
      <c r="A91" s="279" t="s">
        <v>256</v>
      </c>
      <c r="E91" s="296"/>
      <c r="F91" s="309">
        <v>17.399999999999999</v>
      </c>
      <c r="G91" s="296"/>
      <c r="H91" s="333">
        <v>0</v>
      </c>
      <c r="I91" s="311"/>
      <c r="J91" s="312">
        <v>0</v>
      </c>
      <c r="K91" s="321"/>
      <c r="L91" s="340">
        <v>-3400000</v>
      </c>
      <c r="M91" s="321"/>
      <c r="N91" s="280">
        <v>-68000000</v>
      </c>
    </row>
    <row r="92" spans="1:14" s="279" customFormat="1" ht="15" customHeight="1">
      <c r="A92" s="279" t="s">
        <v>188</v>
      </c>
      <c r="E92" s="296"/>
      <c r="F92" s="309"/>
      <c r="G92" s="296"/>
      <c r="H92" s="333"/>
      <c r="I92" s="307"/>
      <c r="J92" s="312"/>
      <c r="K92" s="307"/>
      <c r="L92" s="338"/>
      <c r="M92" s="307"/>
      <c r="N92" s="322"/>
    </row>
    <row r="93" spans="1:14" s="279" customFormat="1" ht="15" customHeight="1">
      <c r="B93" s="279" t="s">
        <v>238</v>
      </c>
      <c r="E93" s="296"/>
      <c r="F93" s="309"/>
      <c r="G93" s="296"/>
      <c r="H93" s="333">
        <v>0</v>
      </c>
      <c r="I93" s="307"/>
      <c r="J93" s="312">
        <v>-283809919</v>
      </c>
      <c r="K93" s="307"/>
      <c r="L93" s="338">
        <v>0</v>
      </c>
      <c r="M93" s="307"/>
      <c r="N93" s="322">
        <v>50000000</v>
      </c>
    </row>
    <row r="94" spans="1:14" s="279" customFormat="1" ht="15" customHeight="1">
      <c r="A94" s="279" t="s">
        <v>239</v>
      </c>
      <c r="E94" s="296"/>
      <c r="F94" s="309"/>
      <c r="G94" s="296"/>
      <c r="H94" s="339"/>
      <c r="L94" s="339"/>
    </row>
    <row r="95" spans="1:14" s="279" customFormat="1" ht="15" customHeight="1">
      <c r="B95" s="279" t="s">
        <v>240</v>
      </c>
      <c r="E95" s="296"/>
      <c r="F95" s="309"/>
      <c r="G95" s="296"/>
      <c r="H95" s="333">
        <v>0</v>
      </c>
      <c r="I95" s="307"/>
      <c r="J95" s="312">
        <v>-86459</v>
      </c>
      <c r="K95" s="307"/>
      <c r="L95" s="338">
        <v>0</v>
      </c>
      <c r="M95" s="307"/>
      <c r="N95" s="322">
        <v>0</v>
      </c>
    </row>
    <row r="96" spans="1:14" s="279" customFormat="1" ht="15" customHeight="1">
      <c r="A96" s="279" t="s">
        <v>241</v>
      </c>
      <c r="E96" s="296"/>
      <c r="F96" s="296">
        <v>8</v>
      </c>
      <c r="G96" s="296"/>
      <c r="H96" s="333">
        <v>0</v>
      </c>
      <c r="I96" s="307"/>
      <c r="J96" s="312">
        <v>-85000000</v>
      </c>
      <c r="K96" s="307"/>
      <c r="L96" s="338">
        <v>-51400000</v>
      </c>
      <c r="M96" s="307"/>
      <c r="N96" s="322">
        <v>-85000000</v>
      </c>
    </row>
    <row r="97" spans="1:14" s="279" customFormat="1" ht="15" customHeight="1">
      <c r="A97" s="279" t="s">
        <v>153</v>
      </c>
      <c r="E97" s="296"/>
      <c r="F97" s="309"/>
      <c r="G97" s="296"/>
      <c r="H97" s="333">
        <v>148635590</v>
      </c>
      <c r="I97" s="307"/>
      <c r="J97" s="312">
        <v>207984863</v>
      </c>
      <c r="K97" s="307"/>
      <c r="L97" s="338">
        <v>148635590</v>
      </c>
      <c r="M97" s="307"/>
      <c r="N97" s="322">
        <v>207542460</v>
      </c>
    </row>
    <row r="98" spans="1:14" s="279" customFormat="1" ht="15" customHeight="1">
      <c r="A98" s="279" t="s">
        <v>258</v>
      </c>
      <c r="E98" s="296"/>
      <c r="F98" s="309"/>
      <c r="G98" s="296"/>
      <c r="H98" s="333">
        <v>0</v>
      </c>
      <c r="I98" s="307"/>
      <c r="J98" s="312">
        <v>0</v>
      </c>
      <c r="K98" s="307"/>
      <c r="L98" s="338">
        <v>-25500000</v>
      </c>
      <c r="M98" s="307"/>
      <c r="N98" s="322">
        <v>0</v>
      </c>
    </row>
    <row r="99" spans="1:14" s="279" customFormat="1" ht="15" customHeight="1">
      <c r="A99" s="279" t="s">
        <v>136</v>
      </c>
      <c r="E99" s="296"/>
      <c r="F99" s="309"/>
      <c r="G99" s="296"/>
      <c r="H99" s="333">
        <v>1010613</v>
      </c>
      <c r="I99" s="307"/>
      <c r="J99" s="312">
        <v>4706424</v>
      </c>
      <c r="K99" s="307"/>
      <c r="L99" s="338">
        <v>9346</v>
      </c>
      <c r="M99" s="307"/>
      <c r="N99" s="322">
        <v>0</v>
      </c>
    </row>
    <row r="100" spans="1:14" s="279" customFormat="1" ht="15" customHeight="1">
      <c r="A100" s="279" t="s">
        <v>154</v>
      </c>
      <c r="E100" s="296"/>
      <c r="G100" s="296"/>
      <c r="H100" s="338">
        <v>0</v>
      </c>
      <c r="I100" s="307"/>
      <c r="J100" s="322">
        <v>74800</v>
      </c>
      <c r="K100" s="307"/>
      <c r="L100" s="338">
        <v>0</v>
      </c>
      <c r="M100" s="307"/>
      <c r="N100" s="322">
        <v>0</v>
      </c>
    </row>
    <row r="101" spans="1:14" s="279" customFormat="1" ht="15" customHeight="1">
      <c r="A101" s="279" t="s">
        <v>155</v>
      </c>
      <c r="E101" s="296"/>
      <c r="F101" s="296"/>
      <c r="G101" s="296"/>
      <c r="H101" s="334">
        <v>-2677046</v>
      </c>
      <c r="I101" s="307"/>
      <c r="J101" s="313">
        <v>-39809057</v>
      </c>
      <c r="K101" s="277"/>
      <c r="L101" s="338">
        <v>0</v>
      </c>
      <c r="M101" s="277"/>
      <c r="N101" s="323">
        <v>-2234</v>
      </c>
    </row>
    <row r="102" spans="1:14" s="279" customFormat="1" ht="15" customHeight="1">
      <c r="A102" s="279" t="s">
        <v>156</v>
      </c>
      <c r="E102" s="296"/>
      <c r="F102" s="296"/>
      <c r="G102" s="296"/>
      <c r="H102" s="336">
        <v>-2236094</v>
      </c>
      <c r="I102" s="307"/>
      <c r="J102" s="319">
        <v>-1030908</v>
      </c>
      <c r="K102" s="277"/>
      <c r="L102" s="342">
        <v>0</v>
      </c>
      <c r="M102" s="280"/>
      <c r="N102" s="324">
        <v>0</v>
      </c>
    </row>
    <row r="103" spans="1:14" s="279" customFormat="1" ht="10.15" customHeight="1">
      <c r="E103" s="296"/>
      <c r="F103" s="296"/>
      <c r="G103" s="296"/>
      <c r="H103" s="330"/>
      <c r="I103" s="307"/>
      <c r="J103" s="307"/>
      <c r="K103" s="307"/>
      <c r="L103" s="330"/>
      <c r="M103" s="307"/>
      <c r="N103" s="307"/>
    </row>
    <row r="104" spans="1:14" s="279" customFormat="1" ht="15" customHeight="1">
      <c r="A104" s="279" t="s">
        <v>266</v>
      </c>
      <c r="E104" s="296"/>
      <c r="F104" s="296"/>
      <c r="G104" s="296"/>
      <c r="H104" s="337">
        <f>SUM(H84:H103)</f>
        <v>149039267</v>
      </c>
      <c r="I104" s="307"/>
      <c r="J104" s="320">
        <f>SUM(J84:J103)</f>
        <v>-239444018</v>
      </c>
      <c r="K104" s="307"/>
      <c r="L104" s="337">
        <f>SUM(L84:L103)</f>
        <v>72774228</v>
      </c>
      <c r="M104" s="307"/>
      <c r="N104" s="320">
        <f>SUM(N84:N103)</f>
        <v>63022032</v>
      </c>
    </row>
    <row r="105" spans="1:14" s="279" customFormat="1" ht="7.5" customHeight="1">
      <c r="E105" s="296"/>
      <c r="F105" s="296"/>
      <c r="G105" s="296"/>
      <c r="H105" s="349"/>
      <c r="I105" s="350"/>
      <c r="J105" s="349"/>
      <c r="K105" s="350"/>
      <c r="L105" s="349"/>
      <c r="M105" s="307"/>
      <c r="N105" s="348"/>
    </row>
    <row r="106" spans="1:14" s="185" customFormat="1" ht="22.15" customHeight="1">
      <c r="A106" s="211" t="s">
        <v>127</v>
      </c>
      <c r="B106" s="211"/>
      <c r="C106" s="211"/>
      <c r="D106" s="211"/>
      <c r="E106" s="212"/>
      <c r="F106" s="212"/>
      <c r="G106" s="212"/>
      <c r="H106" s="213"/>
      <c r="I106" s="213"/>
      <c r="J106" s="213"/>
      <c r="K106" s="213"/>
      <c r="L106" s="213"/>
      <c r="M106" s="213"/>
      <c r="N106" s="213"/>
    </row>
    <row r="107" spans="1:14" ht="16.5" customHeight="1">
      <c r="A107" s="209" t="s">
        <v>35</v>
      </c>
      <c r="B107" s="185"/>
      <c r="C107" s="185"/>
      <c r="D107" s="185"/>
      <c r="E107" s="190"/>
      <c r="F107" s="190"/>
      <c r="G107" s="190"/>
    </row>
    <row r="108" spans="1:14" ht="16.5" customHeight="1">
      <c r="A108" s="209" t="s">
        <v>204</v>
      </c>
      <c r="B108" s="185"/>
      <c r="C108" s="185"/>
      <c r="D108" s="185"/>
      <c r="E108" s="190"/>
      <c r="F108" s="190"/>
      <c r="G108" s="190"/>
    </row>
    <row r="109" spans="1:14" ht="16.5" customHeight="1">
      <c r="A109" s="210" t="s">
        <v>214</v>
      </c>
      <c r="B109" s="211"/>
      <c r="C109" s="211"/>
      <c r="D109" s="211"/>
      <c r="E109" s="212"/>
      <c r="F109" s="212"/>
      <c r="G109" s="212"/>
      <c r="H109" s="213"/>
      <c r="I109" s="213"/>
      <c r="J109" s="213"/>
      <c r="K109" s="213"/>
      <c r="L109" s="213"/>
      <c r="M109" s="213"/>
      <c r="N109" s="213"/>
    </row>
    <row r="110" spans="1:14" ht="16.5" customHeight="1">
      <c r="A110" s="185"/>
      <c r="B110" s="185"/>
      <c r="C110" s="185"/>
      <c r="D110" s="185"/>
      <c r="E110" s="190"/>
      <c r="F110" s="190"/>
      <c r="G110" s="190"/>
    </row>
    <row r="111" spans="1:14" ht="16.5" customHeight="1">
      <c r="A111" s="185"/>
      <c r="B111" s="185"/>
      <c r="C111" s="185"/>
      <c r="D111" s="185"/>
      <c r="E111" s="190"/>
      <c r="F111" s="190"/>
      <c r="G111" s="190"/>
    </row>
    <row r="112" spans="1:14" s="298" customFormat="1" ht="15" customHeight="1">
      <c r="A112" s="279"/>
      <c r="B112" s="279"/>
      <c r="C112" s="279"/>
      <c r="D112" s="279"/>
      <c r="E112" s="296"/>
      <c r="F112" s="296"/>
      <c r="G112" s="296"/>
      <c r="H112" s="379" t="s">
        <v>5</v>
      </c>
      <c r="I112" s="379"/>
      <c r="J112" s="379"/>
      <c r="K112" s="297"/>
      <c r="L112" s="379" t="s">
        <v>84</v>
      </c>
      <c r="M112" s="379"/>
      <c r="N112" s="379"/>
    </row>
    <row r="113" spans="1:14" s="298" customFormat="1" ht="15" customHeight="1">
      <c r="A113" s="279"/>
      <c r="B113" s="279"/>
      <c r="C113" s="279"/>
      <c r="D113" s="279"/>
      <c r="E113" s="296"/>
      <c r="F113" s="296"/>
      <c r="G113" s="296"/>
      <c r="H113" s="380" t="s">
        <v>83</v>
      </c>
      <c r="I113" s="380"/>
      <c r="J113" s="380"/>
      <c r="K113" s="369"/>
      <c r="L113" s="380" t="s">
        <v>83</v>
      </c>
      <c r="M113" s="380"/>
      <c r="N113" s="380"/>
    </row>
    <row r="114" spans="1:14" s="298" customFormat="1" ht="15" customHeight="1">
      <c r="A114" s="279"/>
      <c r="B114" s="279"/>
      <c r="C114" s="279"/>
      <c r="D114" s="279"/>
      <c r="E114" s="296"/>
      <c r="F114" s="296"/>
      <c r="G114" s="296"/>
      <c r="H114" s="299" t="s">
        <v>212</v>
      </c>
      <c r="I114" s="300"/>
      <c r="J114" s="299" t="s">
        <v>212</v>
      </c>
      <c r="K114" s="301"/>
      <c r="L114" s="299" t="s">
        <v>212</v>
      </c>
      <c r="M114" s="300"/>
      <c r="N114" s="299" t="s">
        <v>212</v>
      </c>
    </row>
    <row r="115" spans="1:14" s="298" customFormat="1" ht="15" customHeight="1">
      <c r="A115" s="279"/>
      <c r="B115" s="279"/>
      <c r="C115" s="279"/>
      <c r="D115" s="279"/>
      <c r="E115" s="296"/>
      <c r="F115" s="296"/>
      <c r="G115" s="296"/>
      <c r="H115" s="299" t="s">
        <v>169</v>
      </c>
      <c r="I115" s="301"/>
      <c r="J115" s="299" t="s">
        <v>144</v>
      </c>
      <c r="K115" s="301"/>
      <c r="L115" s="299" t="s">
        <v>169</v>
      </c>
      <c r="M115" s="301"/>
      <c r="N115" s="299" t="s">
        <v>144</v>
      </c>
    </row>
    <row r="116" spans="1:14" s="298" customFormat="1" ht="15" customHeight="1">
      <c r="A116" s="279"/>
      <c r="B116" s="279"/>
      <c r="C116" s="279"/>
      <c r="D116" s="279"/>
      <c r="E116" s="302"/>
      <c r="F116" s="303" t="s">
        <v>6</v>
      </c>
      <c r="G116" s="302"/>
      <c r="H116" s="304" t="s">
        <v>33</v>
      </c>
      <c r="I116" s="305"/>
      <c r="J116" s="304" t="s">
        <v>33</v>
      </c>
      <c r="K116" s="305"/>
      <c r="L116" s="304" t="s">
        <v>33</v>
      </c>
      <c r="M116" s="305"/>
      <c r="N116" s="304" t="s">
        <v>33</v>
      </c>
    </row>
    <row r="117" spans="1:14" s="298" customFormat="1" ht="15" customHeight="1">
      <c r="A117" s="279"/>
      <c r="B117" s="279"/>
      <c r="C117" s="279"/>
      <c r="D117" s="279"/>
      <c r="E117" s="302"/>
      <c r="F117" s="351"/>
      <c r="G117" s="302"/>
      <c r="H117" s="360"/>
      <c r="I117" s="305"/>
      <c r="J117" s="352"/>
      <c r="K117" s="305"/>
      <c r="L117" s="360"/>
      <c r="M117" s="305"/>
      <c r="N117" s="352"/>
    </row>
    <row r="118" spans="1:14" s="279" customFormat="1" ht="15" customHeight="1">
      <c r="A118" s="306" t="s">
        <v>72</v>
      </c>
      <c r="E118" s="296"/>
      <c r="F118" s="296"/>
      <c r="G118" s="296"/>
      <c r="H118" s="330"/>
      <c r="I118" s="307"/>
      <c r="J118" s="307"/>
      <c r="K118" s="307"/>
      <c r="L118" s="330"/>
      <c r="M118" s="307"/>
      <c r="N118" s="307"/>
    </row>
    <row r="119" spans="1:14" s="279" customFormat="1" ht="15" customHeight="1">
      <c r="A119" s="279" t="s">
        <v>242</v>
      </c>
      <c r="E119" s="296"/>
      <c r="F119" s="296"/>
      <c r="G119" s="296"/>
      <c r="H119" s="339"/>
      <c r="L119" s="339"/>
    </row>
    <row r="120" spans="1:14" s="279" customFormat="1" ht="15" customHeight="1">
      <c r="B120" s="279" t="s">
        <v>70</v>
      </c>
      <c r="E120" s="296"/>
      <c r="F120" s="296"/>
      <c r="G120" s="296"/>
      <c r="H120" s="333">
        <v>0</v>
      </c>
      <c r="I120" s="312"/>
      <c r="J120" s="312">
        <v>2000000</v>
      </c>
      <c r="K120" s="280"/>
      <c r="L120" s="340">
        <v>0</v>
      </c>
      <c r="M120" s="280"/>
      <c r="N120" s="280">
        <v>0</v>
      </c>
    </row>
    <row r="121" spans="1:14" s="279" customFormat="1" ht="15" customHeight="1">
      <c r="A121" s="279" t="s">
        <v>242</v>
      </c>
      <c r="E121" s="296"/>
      <c r="H121" s="339"/>
      <c r="L121" s="339"/>
    </row>
    <row r="122" spans="1:14" s="279" customFormat="1" ht="15" customHeight="1">
      <c r="B122" s="279" t="s">
        <v>244</v>
      </c>
      <c r="E122" s="296"/>
      <c r="F122" s="309"/>
      <c r="G122" s="296"/>
      <c r="H122" s="333">
        <v>0</v>
      </c>
      <c r="I122" s="312"/>
      <c r="J122" s="312">
        <v>27000000</v>
      </c>
      <c r="K122" s="280"/>
      <c r="L122" s="333">
        <v>0</v>
      </c>
      <c r="M122" s="312"/>
      <c r="N122" s="312">
        <v>0</v>
      </c>
    </row>
    <row r="123" spans="1:14" s="279" customFormat="1" ht="15" customHeight="1">
      <c r="A123" s="279" t="s">
        <v>243</v>
      </c>
      <c r="E123" s="296"/>
      <c r="H123" s="339"/>
      <c r="L123" s="339"/>
    </row>
    <row r="124" spans="1:14" s="279" customFormat="1" ht="15" customHeight="1">
      <c r="B124" s="279" t="s">
        <v>244</v>
      </c>
      <c r="E124" s="296"/>
      <c r="F124" s="309"/>
      <c r="G124" s="296"/>
      <c r="H124" s="333">
        <v>0</v>
      </c>
      <c r="I124" s="312"/>
      <c r="J124" s="312">
        <v>-42500000</v>
      </c>
      <c r="K124" s="280"/>
      <c r="L124" s="333">
        <v>0</v>
      </c>
      <c r="M124" s="312"/>
      <c r="N124" s="312">
        <v>-42500000</v>
      </c>
    </row>
    <row r="125" spans="1:14" s="279" customFormat="1" ht="15" customHeight="1">
      <c r="A125" s="279" t="s">
        <v>245</v>
      </c>
      <c r="E125" s="296"/>
      <c r="F125" s="309"/>
      <c r="G125" s="296"/>
      <c r="H125" s="333">
        <v>5000000</v>
      </c>
      <c r="I125" s="312"/>
      <c r="J125" s="312">
        <v>0</v>
      </c>
      <c r="K125" s="280"/>
      <c r="L125" s="333">
        <v>5000000</v>
      </c>
      <c r="M125" s="312"/>
      <c r="N125" s="312">
        <v>0</v>
      </c>
    </row>
    <row r="126" spans="1:14" s="279" customFormat="1" ht="15" customHeight="1">
      <c r="A126" s="279" t="s">
        <v>246</v>
      </c>
      <c r="E126" s="296"/>
      <c r="F126" s="309"/>
      <c r="G126" s="296"/>
      <c r="H126" s="333">
        <v>-2000000</v>
      </c>
      <c r="I126" s="312"/>
      <c r="J126" s="312">
        <v>-20000000</v>
      </c>
      <c r="K126" s="280"/>
      <c r="L126" s="333">
        <v>0</v>
      </c>
      <c r="M126" s="312"/>
      <c r="N126" s="312">
        <v>-20000000</v>
      </c>
    </row>
    <row r="127" spans="1:14" s="279" customFormat="1" ht="15" customHeight="1">
      <c r="A127" s="279" t="s">
        <v>247</v>
      </c>
      <c r="E127" s="296"/>
      <c r="F127" s="309"/>
      <c r="G127" s="296"/>
      <c r="H127" s="339"/>
      <c r="L127" s="339"/>
    </row>
    <row r="128" spans="1:14" s="279" customFormat="1" ht="15" customHeight="1">
      <c r="B128" s="279" t="s">
        <v>244</v>
      </c>
      <c r="E128" s="296"/>
      <c r="F128" s="309"/>
      <c r="G128" s="296"/>
      <c r="H128" s="333">
        <v>0</v>
      </c>
      <c r="I128" s="312"/>
      <c r="J128" s="312">
        <v>-9514365</v>
      </c>
      <c r="K128" s="280"/>
      <c r="L128" s="340">
        <v>0</v>
      </c>
      <c r="M128" s="280"/>
      <c r="N128" s="280">
        <v>0</v>
      </c>
    </row>
    <row r="129" spans="1:14" s="279" customFormat="1" ht="15" customHeight="1">
      <c r="A129" s="279" t="s">
        <v>247</v>
      </c>
      <c r="E129" s="296"/>
      <c r="H129" s="339"/>
      <c r="L129" s="339"/>
    </row>
    <row r="130" spans="1:14" s="279" customFormat="1" ht="15" customHeight="1">
      <c r="B130" s="279" t="s">
        <v>70</v>
      </c>
      <c r="E130" s="296"/>
      <c r="F130" s="309">
        <v>12.2</v>
      </c>
      <c r="G130" s="296"/>
      <c r="H130" s="333">
        <v>-150149863</v>
      </c>
      <c r="I130" s="312"/>
      <c r="J130" s="312">
        <v>-45916796</v>
      </c>
      <c r="K130" s="312"/>
      <c r="L130" s="333">
        <v>-71801740</v>
      </c>
      <c r="M130" s="312"/>
      <c r="N130" s="312">
        <v>-19019067</v>
      </c>
    </row>
    <row r="131" spans="1:14" s="279" customFormat="1" ht="15" customHeight="1">
      <c r="A131" s="279" t="s">
        <v>189</v>
      </c>
      <c r="E131" s="296"/>
      <c r="F131" s="296"/>
      <c r="G131" s="296"/>
      <c r="H131" s="333">
        <v>0</v>
      </c>
      <c r="I131" s="312"/>
      <c r="J131" s="312">
        <v>9546</v>
      </c>
      <c r="K131" s="280"/>
      <c r="L131" s="340">
        <v>0</v>
      </c>
      <c r="M131" s="280"/>
      <c r="N131" s="280">
        <v>9546</v>
      </c>
    </row>
    <row r="132" spans="1:14" s="279" customFormat="1" ht="15" customHeight="1">
      <c r="A132" s="279" t="s">
        <v>137</v>
      </c>
      <c r="E132" s="296"/>
      <c r="F132" s="296"/>
      <c r="G132" s="296"/>
      <c r="H132" s="334">
        <v>0</v>
      </c>
      <c r="I132" s="307"/>
      <c r="J132" s="313">
        <v>-7900351</v>
      </c>
      <c r="L132" s="340">
        <v>0</v>
      </c>
      <c r="M132" s="325"/>
      <c r="N132" s="280">
        <v>0</v>
      </c>
    </row>
    <row r="133" spans="1:14" s="279" customFormat="1" ht="15" customHeight="1">
      <c r="A133" s="279" t="s">
        <v>248</v>
      </c>
      <c r="E133" s="296"/>
      <c r="F133" s="296"/>
      <c r="G133" s="296"/>
      <c r="H133" s="336">
        <v>-95925050</v>
      </c>
      <c r="I133" s="307"/>
      <c r="J133" s="319">
        <v>-141785938</v>
      </c>
      <c r="K133" s="280"/>
      <c r="L133" s="345">
        <v>-4343034</v>
      </c>
      <c r="M133" s="280"/>
      <c r="N133" s="278">
        <v>-4818023</v>
      </c>
    </row>
    <row r="134" spans="1:14" s="279" customFormat="1" ht="15" customHeight="1">
      <c r="E134" s="296"/>
      <c r="F134" s="296"/>
      <c r="G134" s="296"/>
      <c r="H134" s="330"/>
      <c r="I134" s="307"/>
      <c r="J134" s="307"/>
      <c r="K134" s="307"/>
      <c r="L134" s="330"/>
      <c r="M134" s="307"/>
      <c r="N134" s="307"/>
    </row>
    <row r="135" spans="1:14" s="279" customFormat="1" ht="15" customHeight="1">
      <c r="A135" s="279" t="s">
        <v>200</v>
      </c>
      <c r="E135" s="296"/>
      <c r="F135" s="296"/>
      <c r="G135" s="296"/>
      <c r="H135" s="337">
        <f>SUM(H119:H133)</f>
        <v>-243074913</v>
      </c>
      <c r="I135" s="307"/>
      <c r="J135" s="320">
        <f>SUM(J119:J133)</f>
        <v>-238607904</v>
      </c>
      <c r="K135" s="307"/>
      <c r="L135" s="337">
        <f>SUM(L119:L133)</f>
        <v>-71144774</v>
      </c>
      <c r="M135" s="307"/>
      <c r="N135" s="320">
        <f>SUM(N119:N133)</f>
        <v>-86327544</v>
      </c>
    </row>
    <row r="136" spans="1:14" s="279" customFormat="1" ht="15" customHeight="1">
      <c r="E136" s="296"/>
      <c r="F136" s="296" t="s">
        <v>249</v>
      </c>
      <c r="G136" s="296"/>
      <c r="H136" s="330"/>
      <c r="I136" s="307"/>
      <c r="J136" s="307"/>
      <c r="K136" s="307"/>
      <c r="L136" s="330"/>
      <c r="M136" s="307"/>
      <c r="N136" s="307"/>
    </row>
    <row r="137" spans="1:14" s="279" customFormat="1" ht="15" customHeight="1">
      <c r="A137" s="306" t="s">
        <v>267</v>
      </c>
      <c r="E137" s="296"/>
      <c r="F137" s="296"/>
      <c r="G137" s="296"/>
      <c r="H137" s="330">
        <f>SUM(H81,H104,H135)</f>
        <v>-34381860</v>
      </c>
      <c r="I137" s="307"/>
      <c r="J137" s="307">
        <f>SUM(J81,J104,J135)</f>
        <v>-236518201</v>
      </c>
      <c r="K137" s="307"/>
      <c r="L137" s="330">
        <f>SUM(L81,L104,L135)</f>
        <v>-16612998</v>
      </c>
      <c r="M137" s="307"/>
      <c r="N137" s="307">
        <f>SUM(N81,N104,N135)</f>
        <v>-73341894</v>
      </c>
    </row>
    <row r="138" spans="1:14" s="298" customFormat="1" ht="15" customHeight="1">
      <c r="A138" s="279" t="s">
        <v>138</v>
      </c>
      <c r="B138" s="306"/>
      <c r="C138" s="279"/>
      <c r="E138" s="296"/>
      <c r="F138" s="296"/>
      <c r="G138" s="296"/>
      <c r="H138" s="334"/>
      <c r="I138" s="307"/>
      <c r="J138" s="313"/>
      <c r="K138" s="277"/>
      <c r="L138" s="341"/>
      <c r="M138" s="277"/>
      <c r="N138" s="323"/>
    </row>
    <row r="139" spans="1:14" s="298" customFormat="1" ht="15" customHeight="1">
      <c r="A139" s="279"/>
      <c r="B139" s="279" t="s">
        <v>250</v>
      </c>
      <c r="C139" s="279"/>
      <c r="E139" s="296"/>
      <c r="F139" s="296"/>
      <c r="G139" s="296"/>
      <c r="H139" s="343">
        <v>14085878</v>
      </c>
      <c r="I139" s="326"/>
      <c r="J139" s="326">
        <v>70062868</v>
      </c>
      <c r="K139" s="326"/>
      <c r="L139" s="343">
        <v>157131</v>
      </c>
      <c r="M139" s="326"/>
      <c r="N139" s="326">
        <v>53959088</v>
      </c>
    </row>
    <row r="140" spans="1:14" s="298" customFormat="1" ht="15" customHeight="1">
      <c r="A140" s="279"/>
      <c r="B140" s="279" t="s">
        <v>251</v>
      </c>
      <c r="C140" s="279"/>
      <c r="E140" s="296"/>
      <c r="F140" s="309">
        <v>7.4</v>
      </c>
      <c r="G140" s="296"/>
      <c r="H140" s="334">
        <v>0</v>
      </c>
      <c r="I140" s="307"/>
      <c r="J140" s="313">
        <v>200364187</v>
      </c>
      <c r="K140" s="277"/>
      <c r="L140" s="334">
        <v>0</v>
      </c>
      <c r="M140" s="327"/>
      <c r="N140" s="313">
        <v>0</v>
      </c>
    </row>
    <row r="141" spans="1:14" s="279" customFormat="1" ht="15" customHeight="1">
      <c r="A141" s="279" t="s">
        <v>271</v>
      </c>
      <c r="E141" s="296"/>
      <c r="F141" s="296"/>
      <c r="G141" s="296"/>
      <c r="H141" s="330">
        <v>24969222</v>
      </c>
      <c r="I141" s="307"/>
      <c r="J141" s="307">
        <v>7719952</v>
      </c>
      <c r="K141" s="322"/>
      <c r="L141" s="330">
        <v>16479043</v>
      </c>
      <c r="M141" s="322"/>
      <c r="N141" s="307">
        <v>19595457</v>
      </c>
    </row>
    <row r="142" spans="1:14" s="298" customFormat="1" ht="15" customHeight="1">
      <c r="A142" s="279" t="s">
        <v>95</v>
      </c>
      <c r="B142" s="279"/>
      <c r="C142" s="279"/>
      <c r="E142" s="296"/>
      <c r="F142" s="296"/>
      <c r="G142" s="296"/>
      <c r="H142" s="330"/>
      <c r="I142" s="307"/>
      <c r="J142" s="307"/>
      <c r="K142" s="307"/>
      <c r="L142" s="330"/>
      <c r="M142" s="307"/>
      <c r="N142" s="307"/>
    </row>
    <row r="143" spans="1:14" s="298" customFormat="1" ht="15" customHeight="1">
      <c r="B143" s="279" t="s">
        <v>252</v>
      </c>
      <c r="C143" s="279"/>
      <c r="E143" s="296"/>
      <c r="F143" s="309">
        <v>7.4</v>
      </c>
      <c r="G143" s="296"/>
      <c r="H143" s="337">
        <v>0</v>
      </c>
      <c r="I143" s="307"/>
      <c r="J143" s="320">
        <v>522690</v>
      </c>
      <c r="K143" s="277"/>
      <c r="L143" s="345">
        <v>0</v>
      </c>
      <c r="M143" s="277"/>
      <c r="N143" s="278">
        <v>0</v>
      </c>
    </row>
    <row r="144" spans="1:14" s="298" customFormat="1" ht="15" customHeight="1">
      <c r="B144" s="279"/>
      <c r="C144" s="279"/>
      <c r="E144" s="296"/>
      <c r="F144" s="296"/>
      <c r="G144" s="296"/>
      <c r="H144" s="330"/>
      <c r="I144" s="307"/>
      <c r="J144" s="307"/>
      <c r="K144" s="307"/>
      <c r="L144" s="330"/>
      <c r="M144" s="307"/>
      <c r="N144" s="307"/>
    </row>
    <row r="145" spans="1:14" s="298" customFormat="1" ht="15" customHeight="1" thickBot="1">
      <c r="A145" s="306" t="s">
        <v>139</v>
      </c>
      <c r="B145" s="306"/>
      <c r="C145" s="279"/>
      <c r="E145" s="296"/>
      <c r="F145" s="296"/>
      <c r="G145" s="296"/>
      <c r="H145" s="344">
        <f>SUM(H137:H144)</f>
        <v>4673240</v>
      </c>
      <c r="I145" s="307"/>
      <c r="J145" s="328">
        <f>SUM(J137:J144)</f>
        <v>42151496</v>
      </c>
      <c r="K145" s="307"/>
      <c r="L145" s="344">
        <f>SUM(L137:L144)</f>
        <v>23176</v>
      </c>
      <c r="M145" s="307"/>
      <c r="N145" s="328">
        <f>SUM(N137:N144)</f>
        <v>212651</v>
      </c>
    </row>
    <row r="146" spans="1:14" s="298" customFormat="1" ht="15" customHeight="1" thickTop="1">
      <c r="A146" s="306"/>
      <c r="B146" s="306"/>
      <c r="C146" s="279"/>
      <c r="E146" s="296"/>
      <c r="F146" s="296"/>
      <c r="G146" s="296"/>
      <c r="H146" s="330"/>
      <c r="I146" s="307"/>
      <c r="J146" s="307"/>
      <c r="K146" s="307"/>
      <c r="L146" s="330"/>
      <c r="M146" s="307"/>
      <c r="N146" s="307"/>
    </row>
    <row r="147" spans="1:14" s="298" customFormat="1" ht="15" customHeight="1">
      <c r="A147" s="329" t="s">
        <v>94</v>
      </c>
      <c r="B147" s="306"/>
      <c r="C147" s="279"/>
      <c r="E147" s="296"/>
      <c r="F147" s="296"/>
      <c r="G147" s="296"/>
      <c r="H147" s="330"/>
      <c r="I147" s="307"/>
      <c r="J147" s="307"/>
      <c r="K147" s="307"/>
      <c r="L147" s="330"/>
      <c r="M147" s="307"/>
      <c r="N147" s="307"/>
    </row>
    <row r="148" spans="1:14" s="298" customFormat="1" ht="15" customHeight="1">
      <c r="A148" s="329"/>
      <c r="B148" s="306"/>
      <c r="C148" s="279"/>
      <c r="E148" s="296"/>
      <c r="F148" s="296"/>
      <c r="G148" s="296"/>
      <c r="H148" s="330"/>
      <c r="I148" s="307"/>
      <c r="J148" s="307"/>
      <c r="K148" s="307"/>
      <c r="L148" s="330"/>
      <c r="M148" s="307"/>
      <c r="N148" s="307"/>
    </row>
    <row r="149" spans="1:14" s="298" customFormat="1" ht="15" customHeight="1">
      <c r="A149" s="298" t="s">
        <v>140</v>
      </c>
      <c r="B149" s="306"/>
      <c r="C149" s="279"/>
      <c r="E149" s="296"/>
      <c r="F149" s="296"/>
      <c r="G149" s="296"/>
      <c r="H149" s="330"/>
      <c r="I149" s="307"/>
      <c r="J149" s="307"/>
      <c r="K149" s="307"/>
      <c r="L149" s="330"/>
      <c r="M149" s="307"/>
      <c r="N149" s="307"/>
    </row>
    <row r="150" spans="1:14" s="298" customFormat="1" ht="15" customHeight="1">
      <c r="B150" s="306"/>
      <c r="C150" s="279"/>
      <c r="E150" s="296"/>
      <c r="F150" s="296"/>
      <c r="G150" s="296"/>
      <c r="H150" s="330"/>
      <c r="I150" s="307"/>
      <c r="J150" s="307"/>
      <c r="K150" s="307"/>
      <c r="L150" s="330"/>
      <c r="M150" s="307"/>
      <c r="N150" s="307"/>
    </row>
    <row r="151" spans="1:14" s="298" customFormat="1" ht="15" customHeight="1">
      <c r="A151" s="279" t="s">
        <v>117</v>
      </c>
      <c r="C151" s="279"/>
      <c r="E151" s="296"/>
      <c r="F151" s="296"/>
      <c r="G151" s="296"/>
      <c r="H151" s="330">
        <v>0</v>
      </c>
      <c r="J151" s="307">
        <v>32509294</v>
      </c>
      <c r="K151" s="307"/>
      <c r="L151" s="330">
        <v>0</v>
      </c>
      <c r="M151" s="307"/>
      <c r="N151" s="307">
        <v>0</v>
      </c>
    </row>
    <row r="152" spans="1:14" s="298" customFormat="1" ht="15" customHeight="1">
      <c r="A152" s="279" t="s">
        <v>122</v>
      </c>
      <c r="C152" s="279"/>
      <c r="E152" s="296"/>
      <c r="F152" s="296"/>
      <c r="G152" s="296"/>
      <c r="H152" s="330">
        <v>0</v>
      </c>
      <c r="J152" s="307">
        <v>8614595</v>
      </c>
      <c r="K152" s="307"/>
      <c r="L152" s="330">
        <v>0</v>
      </c>
      <c r="M152" s="307"/>
      <c r="N152" s="307">
        <v>0</v>
      </c>
    </row>
    <row r="153" spans="1:14" s="298" customFormat="1" ht="15" customHeight="1">
      <c r="A153" s="298" t="s">
        <v>253</v>
      </c>
      <c r="C153" s="279"/>
      <c r="E153" s="296"/>
      <c r="F153" s="296"/>
      <c r="G153" s="296"/>
      <c r="H153" s="330"/>
      <c r="I153" s="307"/>
      <c r="J153" s="307"/>
      <c r="K153" s="307"/>
      <c r="L153" s="330"/>
      <c r="M153" s="307"/>
      <c r="N153" s="307"/>
    </row>
    <row r="154" spans="1:14" s="298" customFormat="1" ht="15" customHeight="1">
      <c r="B154" s="298" t="s">
        <v>254</v>
      </c>
      <c r="C154" s="279"/>
      <c r="E154" s="296"/>
      <c r="F154" s="296"/>
      <c r="G154" s="296"/>
      <c r="H154" s="330">
        <v>0</v>
      </c>
      <c r="I154" s="307"/>
      <c r="J154" s="307">
        <v>65000000</v>
      </c>
      <c r="K154" s="307"/>
      <c r="L154" s="330">
        <v>0</v>
      </c>
      <c r="M154" s="307"/>
      <c r="N154" s="307">
        <v>65000000</v>
      </c>
    </row>
    <row r="155" spans="1:14" s="298" customFormat="1" ht="15" customHeight="1">
      <c r="C155" s="279"/>
      <c r="E155" s="296"/>
      <c r="F155" s="296"/>
      <c r="G155" s="296"/>
      <c r="H155" s="350"/>
      <c r="I155" s="350"/>
      <c r="J155" s="350"/>
      <c r="K155" s="350"/>
      <c r="L155" s="350"/>
      <c r="M155" s="350"/>
      <c r="N155" s="350"/>
    </row>
    <row r="156" spans="1:14" s="298" customFormat="1" ht="15" customHeight="1">
      <c r="C156" s="279"/>
      <c r="E156" s="296"/>
      <c r="F156" s="296"/>
      <c r="G156" s="296"/>
      <c r="H156" s="350"/>
      <c r="I156" s="350"/>
      <c r="J156" s="350"/>
      <c r="K156" s="350"/>
      <c r="L156" s="350"/>
      <c r="M156" s="350"/>
      <c r="N156" s="350"/>
    </row>
    <row r="157" spans="1:14" s="298" customFormat="1" ht="15" customHeight="1">
      <c r="C157" s="279"/>
      <c r="E157" s="296"/>
      <c r="F157" s="296"/>
      <c r="G157" s="296"/>
      <c r="H157" s="350"/>
      <c r="I157" s="350"/>
      <c r="J157" s="350"/>
      <c r="K157" s="350"/>
      <c r="L157" s="350"/>
      <c r="M157" s="350"/>
      <c r="N157" s="350"/>
    </row>
    <row r="158" spans="1:14" s="298" customFormat="1" ht="15" customHeight="1">
      <c r="C158" s="279"/>
      <c r="E158" s="296"/>
      <c r="F158" s="41"/>
      <c r="G158" s="41"/>
      <c r="H158" s="350"/>
      <c r="I158" s="350"/>
      <c r="J158" s="350"/>
      <c r="K158" s="350"/>
      <c r="L158" s="350"/>
      <c r="M158" s="350"/>
      <c r="N158" s="350"/>
    </row>
    <row r="159" spans="1:14" s="298" customFormat="1" ht="8.25" customHeight="1">
      <c r="C159" s="279"/>
      <c r="E159" s="296"/>
      <c r="F159" s="41"/>
      <c r="G159" s="41"/>
      <c r="H159" s="350"/>
      <c r="I159" s="350"/>
      <c r="J159" s="350"/>
      <c r="K159" s="350"/>
      <c r="L159" s="350"/>
      <c r="M159" s="350"/>
      <c r="N159" s="350"/>
    </row>
    <row r="160" spans="1:14" s="185" customFormat="1" ht="22.15" customHeight="1">
      <c r="A160" s="211" t="s">
        <v>127</v>
      </c>
      <c r="B160" s="211"/>
      <c r="C160" s="211"/>
      <c r="D160" s="211"/>
      <c r="E160" s="212"/>
      <c r="F160" s="212"/>
      <c r="G160" s="212"/>
      <c r="H160" s="213"/>
      <c r="I160" s="213"/>
      <c r="J160" s="213"/>
      <c r="K160" s="213"/>
      <c r="L160" s="213"/>
      <c r="M160" s="213"/>
      <c r="N160" s="213"/>
    </row>
  </sheetData>
  <mergeCells count="12">
    <mergeCell ref="H57:J57"/>
    <mergeCell ref="L57:N57"/>
    <mergeCell ref="H112:J112"/>
    <mergeCell ref="L112:N112"/>
    <mergeCell ref="H113:J113"/>
    <mergeCell ref="L113:N113"/>
    <mergeCell ref="H6:J6"/>
    <mergeCell ref="L6:N6"/>
    <mergeCell ref="H7:J7"/>
    <mergeCell ref="L7:N7"/>
    <mergeCell ref="H56:J56"/>
    <mergeCell ref="L56:N56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&amp;R&amp;"Arial,Regular"&amp;9&amp;P</oddFooter>
  </headerFooter>
  <rowBreaks count="2" manualBreakCount="2">
    <brk id="50" max="1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2</vt:lpstr>
      <vt:lpstr>3-4</vt:lpstr>
      <vt:lpstr>eng5-6 (3M)</vt:lpstr>
      <vt:lpstr>eng7-8 (9M)</vt:lpstr>
      <vt:lpstr>eng9</vt:lpstr>
      <vt:lpstr>eng10</vt:lpstr>
      <vt:lpstr>eng11-13</vt:lpstr>
      <vt:lpstr>'3-4'!Print_Area</vt:lpstr>
      <vt:lpstr>'eng11-13'!Print_Area</vt:lpstr>
      <vt:lpstr>'eng9'!Print_Area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User</cp:lastModifiedBy>
  <cp:lastPrinted>2021-11-11T01:18:23Z</cp:lastPrinted>
  <dcterms:created xsi:type="dcterms:W3CDTF">1999-06-19T09:52:09Z</dcterms:created>
  <dcterms:modified xsi:type="dcterms:W3CDTF">2021-11-11T09:13:20Z</dcterms:modified>
</cp:coreProperties>
</file>